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swc11385\Desktop\"/>
    </mc:Choice>
  </mc:AlternateContent>
  <xr:revisionPtr revIDLastSave="0" documentId="8_{53A87D40-60F3-4897-AE6B-6B6B2D89A2B8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List_View" sheetId="5" r:id="rId1"/>
    <sheet name="Calendar View" sheetId="1" r:id="rId2"/>
  </sheets>
  <definedNames>
    <definedName name="Comment">List_View!$E$4:$E$108</definedName>
    <definedName name="Date">List_View!$B$4:$B$108</definedName>
    <definedName name="_xlnm.Print_Area" localSheetId="1">'Calendar View'!$A$1:$P$43</definedName>
    <definedName name="Session_Day">List_View!$D$4:$D$108</definedName>
    <definedName name="Topic">List_View!$F$4:$F$108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9" i="1" l="1"/>
  <c r="N9" i="1" l="1"/>
  <c r="H41" i="1" l="1"/>
  <c r="H37" i="1" l="1"/>
  <c r="N19" i="1" l="1"/>
  <c r="B6" i="1" l="1"/>
  <c r="K14" i="1"/>
  <c r="H14" i="1"/>
  <c r="E14" i="1"/>
  <c r="H23" i="1"/>
  <c r="C42" i="1"/>
  <c r="N42" i="1"/>
  <c r="K42" i="1"/>
  <c r="H42" i="1"/>
  <c r="E42" i="1"/>
  <c r="B42" i="1"/>
  <c r="N40" i="1"/>
  <c r="K40" i="1"/>
  <c r="H40" i="1"/>
  <c r="E40" i="1"/>
  <c r="B40" i="1"/>
  <c r="N41" i="1"/>
  <c r="K41" i="1"/>
  <c r="E41" i="1"/>
  <c r="B41" i="1"/>
  <c r="O40" i="1"/>
  <c r="L40" i="1"/>
  <c r="I40" i="1"/>
  <c r="F40" i="1"/>
  <c r="C40" i="1"/>
  <c r="B5" i="5"/>
  <c r="C5" i="5" s="1"/>
  <c r="C4" i="5"/>
  <c r="B14" i="1"/>
  <c r="N12" i="1"/>
  <c r="K12" i="1"/>
  <c r="H12" i="1"/>
  <c r="E12" i="1"/>
  <c r="B12" i="1"/>
  <c r="N10" i="1"/>
  <c r="K10" i="1"/>
  <c r="H10" i="1"/>
  <c r="E10" i="1"/>
  <c r="B10" i="1"/>
  <c r="N8" i="1"/>
  <c r="K8" i="1"/>
  <c r="H8" i="1"/>
  <c r="E8" i="1"/>
  <c r="B8" i="1"/>
  <c r="B2" i="1"/>
  <c r="N6" i="1"/>
  <c r="K6" i="1"/>
  <c r="H6" i="1"/>
  <c r="E6" i="1"/>
  <c r="N4" i="1"/>
  <c r="K4" i="1"/>
  <c r="H4" i="1"/>
  <c r="E4" i="1"/>
  <c r="B4" i="1"/>
  <c r="N2" i="1"/>
  <c r="K2" i="1"/>
  <c r="H2" i="1"/>
  <c r="E2" i="1"/>
  <c r="H26" i="1"/>
  <c r="K26" i="1"/>
  <c r="N26" i="1"/>
  <c r="N24" i="1"/>
  <c r="K24" i="1"/>
  <c r="H24" i="1"/>
  <c r="H22" i="1"/>
  <c r="K22" i="1"/>
  <c r="N22" i="1"/>
  <c r="N20" i="1"/>
  <c r="K20" i="1"/>
  <c r="H20" i="1"/>
  <c r="H18" i="1"/>
  <c r="K18" i="1"/>
  <c r="N18" i="1"/>
  <c r="N16" i="1"/>
  <c r="K16" i="1"/>
  <c r="H16" i="1"/>
  <c r="N14" i="1"/>
  <c r="E26" i="1"/>
  <c r="E24" i="1"/>
  <c r="E22" i="1"/>
  <c r="E20" i="1"/>
  <c r="E18" i="1"/>
  <c r="E16" i="1"/>
  <c r="B32" i="1"/>
  <c r="B30" i="1"/>
  <c r="B28" i="1"/>
  <c r="B26" i="1"/>
  <c r="B24" i="1"/>
  <c r="B22" i="1"/>
  <c r="B20" i="1"/>
  <c r="B18" i="1"/>
  <c r="B16" i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B7" i="1"/>
  <c r="O42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O12" i="1"/>
  <c r="O10" i="1"/>
  <c r="O8" i="1"/>
  <c r="O6" i="1"/>
  <c r="O4" i="1"/>
  <c r="L42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L6" i="1"/>
  <c r="L4" i="1"/>
  <c r="I42" i="1"/>
  <c r="I3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I6" i="1"/>
  <c r="I4" i="1"/>
  <c r="F42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8" i="1"/>
  <c r="F6" i="1"/>
  <c r="F4" i="1"/>
  <c r="O2" i="1"/>
  <c r="L2" i="1"/>
  <c r="I2" i="1"/>
  <c r="F2" i="1"/>
  <c r="C38" i="1"/>
  <c r="C36" i="1"/>
  <c r="C34" i="1"/>
  <c r="C32" i="1"/>
  <c r="C30" i="1"/>
  <c r="C28" i="1"/>
  <c r="C26" i="1"/>
  <c r="C24" i="1"/>
  <c r="C22" i="1"/>
  <c r="C20" i="1"/>
  <c r="C18" i="1"/>
  <c r="C16" i="1"/>
  <c r="C14" i="1"/>
  <c r="C12" i="1"/>
  <c r="C10" i="1"/>
  <c r="C8" i="1"/>
  <c r="C6" i="1"/>
  <c r="C4" i="1"/>
  <c r="C2" i="1"/>
  <c r="N39" i="1"/>
  <c r="N37" i="1"/>
  <c r="N35" i="1"/>
  <c r="N33" i="1"/>
  <c r="N31" i="1"/>
  <c r="N29" i="1"/>
  <c r="N27" i="1"/>
  <c r="N25" i="1"/>
  <c r="N23" i="1"/>
  <c r="N21" i="1"/>
  <c r="N17" i="1"/>
  <c r="N15" i="1"/>
  <c r="N13" i="1"/>
  <c r="N11" i="1"/>
  <c r="N7" i="1"/>
  <c r="N5" i="1"/>
  <c r="K37" i="1"/>
  <c r="K35" i="1"/>
  <c r="K33" i="1"/>
  <c r="K31" i="1"/>
  <c r="K29" i="1"/>
  <c r="K27" i="1"/>
  <c r="K25" i="1"/>
  <c r="K23" i="1"/>
  <c r="K21" i="1"/>
  <c r="K19" i="1"/>
  <c r="K17" i="1"/>
  <c r="K15" i="1"/>
  <c r="K13" i="1"/>
  <c r="K11" i="1"/>
  <c r="K9" i="1"/>
  <c r="K7" i="1"/>
  <c r="K5" i="1"/>
  <c r="H43" i="1"/>
  <c r="H39" i="1"/>
  <c r="H35" i="1"/>
  <c r="H33" i="1"/>
  <c r="H31" i="1"/>
  <c r="H29" i="1"/>
  <c r="H27" i="1"/>
  <c r="H25" i="1"/>
  <c r="H21" i="1"/>
  <c r="H19" i="1"/>
  <c r="H17" i="1"/>
  <c r="H15" i="1"/>
  <c r="H13" i="1"/>
  <c r="H11" i="1"/>
  <c r="H9" i="1"/>
  <c r="H7" i="1"/>
  <c r="H5" i="1"/>
  <c r="E43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  <c r="B43" i="1"/>
  <c r="B39" i="1"/>
  <c r="B37" i="1"/>
  <c r="B35" i="1"/>
  <c r="B33" i="1"/>
  <c r="B31" i="1"/>
  <c r="B29" i="1"/>
  <c r="B27" i="1"/>
  <c r="B25" i="1"/>
  <c r="B23" i="1"/>
  <c r="B21" i="1"/>
  <c r="B19" i="1"/>
  <c r="B17" i="1"/>
  <c r="B15" i="1"/>
  <c r="B13" i="1"/>
  <c r="B11" i="1"/>
  <c r="B9" i="1"/>
  <c r="B5" i="1"/>
  <c r="N3" i="1"/>
  <c r="K3" i="1"/>
  <c r="H3" i="1"/>
  <c r="E3" i="1"/>
  <c r="B3" i="1"/>
  <c r="A1" i="1"/>
  <c r="N38" i="1"/>
  <c r="K38" i="1"/>
  <c r="H38" i="1"/>
  <c r="E38" i="1"/>
  <c r="B38" i="1"/>
  <c r="N36" i="1"/>
  <c r="K36" i="1"/>
  <c r="H36" i="1"/>
  <c r="E36" i="1"/>
  <c r="B36" i="1"/>
  <c r="N34" i="1"/>
  <c r="K34" i="1"/>
  <c r="H34" i="1"/>
  <c r="E34" i="1"/>
  <c r="B34" i="1"/>
  <c r="N32" i="1"/>
  <c r="K32" i="1"/>
  <c r="H32" i="1"/>
  <c r="E32" i="1"/>
  <c r="N30" i="1"/>
  <c r="K30" i="1"/>
  <c r="H30" i="1"/>
  <c r="E30" i="1"/>
  <c r="N28" i="1"/>
  <c r="K28" i="1"/>
  <c r="H28" i="1"/>
  <c r="E28" i="1"/>
  <c r="D2" i="1"/>
  <c r="G2" i="1" l="1"/>
  <c r="B6" i="5"/>
  <c r="J2" i="1" s="1"/>
  <c r="C6" i="5" l="1"/>
  <c r="B7" i="5"/>
  <c r="C7" i="5" s="1"/>
  <c r="B8" i="5" l="1"/>
  <c r="P2" i="1" s="1"/>
  <c r="M2" i="1"/>
  <c r="C8" i="5" l="1"/>
  <c r="B9" i="5"/>
  <c r="B10" i="5" s="1"/>
  <c r="C9" i="5" l="1"/>
  <c r="D4" i="1"/>
  <c r="G4" i="1"/>
  <c r="B11" i="5"/>
  <c r="C10" i="5"/>
  <c r="J4" i="1" l="1"/>
  <c r="B12" i="5"/>
  <c r="C11" i="5"/>
  <c r="C12" i="5" l="1"/>
  <c r="M4" i="1"/>
  <c r="B13" i="5"/>
  <c r="P4" i="1" l="1"/>
  <c r="C13" i="5"/>
  <c r="B14" i="5"/>
  <c r="C14" i="5" l="1"/>
  <c r="D6" i="1"/>
  <c r="B15" i="5"/>
  <c r="C15" i="5" l="1"/>
  <c r="B16" i="5"/>
  <c r="G6" i="1"/>
  <c r="J6" i="1" l="1"/>
  <c r="C16" i="5"/>
  <c r="B17" i="5"/>
  <c r="C17" i="5" l="1"/>
  <c r="B18" i="5"/>
  <c r="M6" i="1"/>
  <c r="B19" i="5" l="1"/>
  <c r="C18" i="5"/>
  <c r="P6" i="1"/>
  <c r="D8" i="1" l="1"/>
  <c r="C19" i="5"/>
  <c r="B20" i="5"/>
  <c r="G8" i="1" l="1"/>
  <c r="C20" i="5"/>
  <c r="B21" i="5"/>
  <c r="B22" i="5" l="1"/>
  <c r="J8" i="1"/>
  <c r="C21" i="5"/>
  <c r="C22" i="5" l="1"/>
  <c r="M8" i="1"/>
  <c r="B23" i="5"/>
  <c r="P8" i="1" l="1"/>
  <c r="C23" i="5"/>
  <c r="B24" i="5"/>
  <c r="C24" i="5" l="1"/>
  <c r="D10" i="1"/>
  <c r="B25" i="5"/>
  <c r="B26" i="5" l="1"/>
  <c r="G10" i="1"/>
  <c r="C25" i="5"/>
  <c r="B27" i="5" l="1"/>
  <c r="C26" i="5"/>
  <c r="J10" i="1"/>
  <c r="M10" i="1" l="1"/>
  <c r="B28" i="5"/>
  <c r="C27" i="5"/>
  <c r="P10" i="1" l="1"/>
  <c r="B29" i="5"/>
  <c r="C28" i="5"/>
  <c r="B30" i="5" l="1"/>
  <c r="C29" i="5"/>
  <c r="D12" i="1"/>
  <c r="C30" i="5" l="1"/>
  <c r="B31" i="5"/>
  <c r="G12" i="1"/>
  <c r="C31" i="5" l="1"/>
  <c r="B32" i="5"/>
  <c r="J12" i="1"/>
  <c r="C32" i="5" l="1"/>
  <c r="B33" i="5"/>
  <c r="M12" i="1"/>
  <c r="B34" i="5" l="1"/>
  <c r="C33" i="5"/>
  <c r="P12" i="1"/>
  <c r="D14" i="1" l="1"/>
  <c r="B35" i="5"/>
  <c r="C34" i="5"/>
  <c r="G14" i="1" l="1"/>
  <c r="C35" i="5"/>
  <c r="B36" i="5"/>
  <c r="B37" i="5" l="1"/>
  <c r="J14" i="1"/>
  <c r="C36" i="5"/>
  <c r="M14" i="1" l="1"/>
  <c r="C37" i="5"/>
  <c r="B38" i="5"/>
  <c r="P14" i="1" l="1"/>
  <c r="C38" i="5"/>
  <c r="B39" i="5"/>
  <c r="C39" i="5" l="1"/>
  <c r="D16" i="1"/>
  <c r="B40" i="5"/>
  <c r="C40" i="5" l="1"/>
  <c r="B41" i="5"/>
  <c r="G16" i="1"/>
  <c r="C41" i="5" l="1"/>
  <c r="B42" i="5"/>
  <c r="J16" i="1"/>
  <c r="B43" i="5" l="1"/>
  <c r="M16" i="1"/>
  <c r="C42" i="5"/>
  <c r="B44" i="5" l="1"/>
  <c r="P16" i="1"/>
  <c r="C43" i="5"/>
  <c r="D18" i="1" l="1"/>
  <c r="C44" i="5"/>
  <c r="B45" i="5"/>
  <c r="G18" i="1" l="1"/>
  <c r="C45" i="5"/>
  <c r="B46" i="5"/>
  <c r="C46" i="5" l="1"/>
  <c r="J18" i="1"/>
  <c r="B47" i="5"/>
  <c r="M18" i="1" l="1"/>
  <c r="B48" i="5"/>
  <c r="C47" i="5"/>
  <c r="C48" i="5" l="1"/>
  <c r="B49" i="5"/>
  <c r="P18" i="1"/>
  <c r="C49" i="5" l="1"/>
  <c r="D20" i="1"/>
  <c r="B50" i="5"/>
  <c r="G20" i="1" l="1"/>
  <c r="B51" i="5"/>
  <c r="C50" i="5"/>
  <c r="B52" i="5" l="1"/>
  <c r="J20" i="1"/>
  <c r="C51" i="5"/>
  <c r="C52" i="5" l="1"/>
  <c r="B53" i="5"/>
  <c r="M20" i="1"/>
  <c r="C53" i="5" l="1"/>
  <c r="B54" i="5"/>
  <c r="P20" i="1"/>
  <c r="D22" i="1" l="1"/>
  <c r="B55" i="5"/>
  <c r="C54" i="5"/>
  <c r="C55" i="5" l="1"/>
  <c r="G22" i="1"/>
  <c r="B56" i="5"/>
  <c r="C56" i="5" l="1"/>
  <c r="J22" i="1"/>
  <c r="B57" i="5"/>
  <c r="C57" i="5" l="1"/>
  <c r="B58" i="5"/>
  <c r="M22" i="1"/>
  <c r="P22" i="1" l="1"/>
  <c r="C58" i="5"/>
  <c r="B59" i="5"/>
  <c r="C59" i="5" l="1"/>
  <c r="B60" i="5"/>
  <c r="D24" i="1"/>
  <c r="G24" i="1" l="1"/>
  <c r="C60" i="5"/>
  <c r="B61" i="5"/>
  <c r="B62" i="5" l="1"/>
  <c r="J24" i="1"/>
  <c r="C61" i="5"/>
  <c r="B63" i="5" l="1"/>
  <c r="M24" i="1"/>
  <c r="C62" i="5"/>
  <c r="C63" i="5" l="1"/>
  <c r="P24" i="1"/>
  <c r="B64" i="5"/>
  <c r="D26" i="1" l="1"/>
  <c r="C64" i="5"/>
  <c r="B65" i="5"/>
  <c r="C65" i="5" l="1"/>
  <c r="G26" i="1"/>
  <c r="B66" i="5"/>
  <c r="B67" i="5" l="1"/>
  <c r="J26" i="1"/>
  <c r="C66" i="5"/>
  <c r="M26" i="1" l="1"/>
  <c r="C67" i="5"/>
  <c r="B68" i="5"/>
  <c r="P26" i="1" l="1"/>
  <c r="C68" i="5"/>
  <c r="B69" i="5"/>
  <c r="C69" i="5" l="1"/>
  <c r="B70" i="5"/>
  <c r="D28" i="1"/>
  <c r="C70" i="5" l="1"/>
  <c r="G28" i="1"/>
  <c r="B71" i="5"/>
  <c r="B72" i="5" l="1"/>
  <c r="J28" i="1"/>
  <c r="C71" i="5"/>
  <c r="C72" i="5" l="1"/>
  <c r="M28" i="1"/>
  <c r="B73" i="5"/>
  <c r="C73" i="5" l="1"/>
  <c r="P28" i="1"/>
  <c r="B74" i="5"/>
  <c r="D30" i="1" l="1"/>
  <c r="B75" i="5"/>
  <c r="C74" i="5"/>
  <c r="C75" i="5" l="1"/>
  <c r="G30" i="1"/>
  <c r="B76" i="5"/>
  <c r="C76" i="5" l="1"/>
  <c r="J30" i="1"/>
  <c r="B77" i="5"/>
  <c r="M30" i="1" l="1"/>
  <c r="B78" i="5"/>
  <c r="C77" i="5"/>
  <c r="P30" i="1" l="1"/>
  <c r="C78" i="5"/>
  <c r="B79" i="5"/>
  <c r="D32" i="1" l="1"/>
  <c r="C79" i="5"/>
  <c r="B80" i="5"/>
  <c r="C80" i="5" l="1"/>
  <c r="G32" i="1"/>
  <c r="B81" i="5"/>
  <c r="B82" i="5" l="1"/>
  <c r="J32" i="1"/>
  <c r="C81" i="5"/>
  <c r="M32" i="1" l="1"/>
  <c r="B83" i="5"/>
  <c r="C82" i="5"/>
  <c r="P32" i="1" l="1"/>
  <c r="B84" i="5"/>
  <c r="C83" i="5"/>
  <c r="D34" i="1" l="1"/>
  <c r="B85" i="5"/>
  <c r="C84" i="5"/>
  <c r="C85" i="5" l="1"/>
  <c r="B86" i="5"/>
  <c r="G34" i="1"/>
  <c r="B87" i="5" l="1"/>
  <c r="J34" i="1"/>
  <c r="C86" i="5"/>
  <c r="B88" i="5" l="1"/>
  <c r="M34" i="1"/>
  <c r="C87" i="5"/>
  <c r="C88" i="5" l="1"/>
  <c r="P34" i="1"/>
  <c r="B89" i="5"/>
  <c r="D36" i="1" l="1"/>
  <c r="C89" i="5"/>
  <c r="B90" i="5"/>
  <c r="C90" i="5" l="1"/>
  <c r="G36" i="1"/>
  <c r="B91" i="5"/>
  <c r="J36" i="1" l="1"/>
  <c r="C91" i="5"/>
  <c r="B92" i="5"/>
  <c r="M36" i="1" l="1"/>
  <c r="B93" i="5"/>
  <c r="C92" i="5"/>
  <c r="P36" i="1" l="1"/>
  <c r="C93" i="5"/>
  <c r="B94" i="5"/>
  <c r="D38" i="1" l="1"/>
  <c r="B95" i="5"/>
  <c r="C94" i="5"/>
  <c r="B96" i="5" l="1"/>
  <c r="G38" i="1"/>
  <c r="C95" i="5"/>
  <c r="J38" i="1" l="1"/>
  <c r="C96" i="5"/>
  <c r="B97" i="5"/>
  <c r="C97" i="5" l="1"/>
  <c r="M38" i="1"/>
  <c r="B98" i="5"/>
  <c r="C98" i="5" l="1"/>
  <c r="P38" i="1"/>
  <c r="B99" i="5"/>
  <c r="C99" i="5" l="1"/>
  <c r="D40" i="1"/>
  <c r="B100" i="5"/>
  <c r="C100" i="5" l="1"/>
  <c r="G40" i="1"/>
  <c r="B101" i="5"/>
  <c r="C101" i="5" l="1"/>
  <c r="B102" i="5"/>
  <c r="J40" i="1"/>
  <c r="C102" i="5" l="1"/>
  <c r="B103" i="5"/>
  <c r="M40" i="1"/>
  <c r="C103" i="5" l="1"/>
  <c r="B104" i="5"/>
  <c r="P40" i="1"/>
  <c r="B105" i="5" l="1"/>
  <c r="C104" i="5"/>
  <c r="D42" i="1"/>
  <c r="C105" i="5" l="1"/>
  <c r="B106" i="5"/>
  <c r="G42" i="1"/>
  <c r="B107" i="5" l="1"/>
  <c r="C106" i="5"/>
  <c r="J42" i="1"/>
  <c r="C107" i="5" l="1"/>
  <c r="M42" i="1"/>
  <c r="B108" i="5"/>
  <c r="P42" i="1" s="1"/>
</calcChain>
</file>

<file path=xl/sharedStrings.xml><?xml version="1.0" encoding="utf-8"?>
<sst xmlns="http://schemas.openxmlformats.org/spreadsheetml/2006/main" count="159" uniqueCount="111">
  <si>
    <t>Date</t>
  </si>
  <si>
    <t>#</t>
  </si>
  <si>
    <t>Topic</t>
  </si>
  <si>
    <t>Session Day</t>
  </si>
  <si>
    <t>Comment</t>
  </si>
  <si>
    <t>=L!$D$4:$D$103</t>
  </si>
  <si>
    <t>=L!$B$4:$B$103</t>
  </si>
  <si>
    <t>Session_Day</t>
  </si>
  <si>
    <t>=L!$C$4:$C$103</t>
  </si>
  <si>
    <t>=L!$E$4:$E$103</t>
  </si>
  <si>
    <t>Day</t>
  </si>
  <si>
    <t>Fri</t>
  </si>
  <si>
    <t>Final Exams</t>
  </si>
  <si>
    <t>Early Release Day</t>
  </si>
  <si>
    <t>Labor Day</t>
  </si>
  <si>
    <t>Fall Break</t>
  </si>
  <si>
    <t>Thanksgiving Break</t>
  </si>
  <si>
    <t>Election Day</t>
  </si>
  <si>
    <t>PSAT Testing Day</t>
  </si>
  <si>
    <t>Pep Rally</t>
  </si>
  <si>
    <t>FINALS</t>
  </si>
  <si>
    <t>*</t>
  </si>
  <si>
    <t>NO SCHOOL</t>
  </si>
  <si>
    <t>1A.1 - Number Systems</t>
  </si>
  <si>
    <t>1A.2 - Characteristics Given Graph</t>
  </si>
  <si>
    <t>1A.3 - Operations with Complex Numbers</t>
  </si>
  <si>
    <t>1A.4 - Square Root &amp; Trinomial (a=1) Methods and GCF</t>
  </si>
  <si>
    <t>1A.5 - Trinomial A&gt;1</t>
  </si>
  <si>
    <t>1A.6 - DOTS/SOTS and Grouping</t>
  </si>
  <si>
    <t>1A.7 - Review</t>
  </si>
  <si>
    <t>Unit 1A Test</t>
  </si>
  <si>
    <t>1B.1 - Solve by Factoring &amp; Square Root</t>
  </si>
  <si>
    <t>1B.2 - Solve by CTS &amp; Square Root</t>
  </si>
  <si>
    <t xml:space="preserve">1B.3 - Discriminant </t>
  </si>
  <si>
    <t xml:space="preserve">1B.4 - Quadratic Formula </t>
  </si>
  <si>
    <t>1B.5 - Putting it all together - Applications</t>
  </si>
  <si>
    <t>1B.6 - Review</t>
  </si>
  <si>
    <t>Unit 1B Test</t>
  </si>
  <si>
    <t>2.1 - Intro to Polynomials &amp; operations</t>
  </si>
  <si>
    <t>2.2 - Combining Functions</t>
  </si>
  <si>
    <t>2.3 - Binomial Expansion</t>
  </si>
  <si>
    <t>2.4 - All Practice</t>
  </si>
  <si>
    <t>2.5 - Long &amp; Synthetic Division</t>
  </si>
  <si>
    <t>2.6 Review</t>
  </si>
  <si>
    <t>Unit 2 Test</t>
  </si>
  <si>
    <t>3A.1 - Characteristics Given a Graph</t>
  </si>
  <si>
    <t>3A.2 - More characteristics given a graph</t>
  </si>
  <si>
    <t>3A.3 - Function Symmetry</t>
  </si>
  <si>
    <t>3A.4 - Putting it Together</t>
  </si>
  <si>
    <t>3A.5 - Poly Inequalities w/ calculator</t>
  </si>
  <si>
    <t xml:space="preserve">3A.6 - More Poly Inequalities </t>
  </si>
  <si>
    <t>3A.7 - Review</t>
  </si>
  <si>
    <t>Unit 3A Test</t>
  </si>
  <si>
    <t>3B.1 Given factor/ root find remaining roots &amp; sketch</t>
  </si>
  <si>
    <t>3B.2 - Find Rat'l,  Irrat'l, Complex Roots &amp; graph</t>
  </si>
  <si>
    <t>3B.3 - Sum &amp; Diff of cubes</t>
  </si>
  <si>
    <t>3B.4 -Write Poly given zeros/Complex Roots</t>
  </si>
  <si>
    <t>Unit 3B Test</t>
  </si>
  <si>
    <t>3B.5 - Review</t>
  </si>
  <si>
    <t>4A.1 - Graph Radicals</t>
  </si>
  <si>
    <t>4A.2 - Graph Radicals Practice</t>
  </si>
  <si>
    <t>4A.3 - Solve Radicals</t>
  </si>
  <si>
    <t>4A.4 - Review</t>
  </si>
  <si>
    <t>Unit 4A - Test</t>
  </si>
  <si>
    <t>4B.2 - Multiply &amp; Divide Rationals</t>
  </si>
  <si>
    <t>4B.1 - Simplify Rationals</t>
  </si>
  <si>
    <t>4B.3 - Add &amp; Subtract Rationals</t>
  </si>
  <si>
    <t>4B.5 - All Operations</t>
  </si>
  <si>
    <t>4B.4 - All Operations</t>
  </si>
  <si>
    <t>4B.6 - Solve Rational Equations</t>
  </si>
  <si>
    <t>4B.7 - Review</t>
  </si>
  <si>
    <t>Unit 4B Test</t>
  </si>
  <si>
    <t>4C.1 - X-Ints &amp; Vertical Asymptotes</t>
  </si>
  <si>
    <t>4C.2 - Y-Int &amp; Horizontal Asymptotes</t>
  </si>
  <si>
    <t>4C.3 - Holes &amp; Slant Asymptotes</t>
  </si>
  <si>
    <t>4C.4 - Review</t>
  </si>
  <si>
    <t>Unit 4C Test</t>
  </si>
  <si>
    <t>5A.1 - Rewrite &amp; Solve using 1-to-1 of logs &amp; exp</t>
  </si>
  <si>
    <t>5A. 2 - Expand Logs</t>
  </si>
  <si>
    <t>5A.3 - Condense logs</t>
  </si>
  <si>
    <t>5A.4 - Solving exp &amp; logs</t>
  </si>
  <si>
    <t>5A.5 - Solving &amp; Applications</t>
  </si>
  <si>
    <t>5A.6 - Applications</t>
  </si>
  <si>
    <t>5A.7 - Review</t>
  </si>
  <si>
    <t>Unit 5A Test</t>
  </si>
  <si>
    <t>5B.1 - Inverses</t>
  </si>
  <si>
    <t>5B.2 - Graph Exp.</t>
  </si>
  <si>
    <t xml:space="preserve">5B.3 - Graph Logs </t>
  </si>
  <si>
    <t>5B.4 - Graph Both/Compare</t>
  </si>
  <si>
    <t>5B.5 - Review</t>
  </si>
  <si>
    <t>Unit 5B Test</t>
  </si>
  <si>
    <t>6.1 - Stat Vocabulary</t>
  </si>
  <si>
    <t>6.2 - Sampling Methods</t>
  </si>
  <si>
    <t>6.3 - Normal Distribution</t>
  </si>
  <si>
    <t>6.4 - MOE</t>
  </si>
  <si>
    <t>6.5 Stat Applications</t>
  </si>
  <si>
    <t>6.6 Stat Review</t>
  </si>
  <si>
    <t>6.7 Stat Review</t>
  </si>
  <si>
    <t>Unit 6 Test</t>
  </si>
  <si>
    <t>7.1 - Piecewise Functions</t>
  </si>
  <si>
    <t>7.2 - Absolute Value Functions</t>
  </si>
  <si>
    <t>7.3 Rearrange Formulas</t>
  </si>
  <si>
    <t>7.4 Geometric Sequences/Sum of Series</t>
  </si>
  <si>
    <t>7.5 - Practice Geometric Sequences</t>
  </si>
  <si>
    <t>7.6 - Review</t>
  </si>
  <si>
    <t>Unit 7 Test</t>
  </si>
  <si>
    <t>7.7 - Review</t>
  </si>
  <si>
    <t>Final</t>
  </si>
  <si>
    <t>Final Review</t>
  </si>
  <si>
    <t>Algebra 2 — Fall 2019</t>
  </si>
  <si>
    <t>4B.8 -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</si>
</sst>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409]ddd"/>
  </numFmts>
  <fonts count="23">
    <font>
      <sz val="10"/>
      <name val="Arial"/>
    </font>
    <font>
      <sz val="8"/>
      <name val="Arial"/>
      <family val="2"/>
    </font>
    <font>
      <sz val="10"/>
      <name val="Myriad Condensed Web"/>
      <family val="2"/>
    </font>
    <font>
      <sz val="8"/>
      <name val="Myriad Condensed Web"/>
      <family val="2"/>
    </font>
    <font>
      <b/>
      <sz val="10"/>
      <name val="Myriad Condensed Web"/>
      <family val="2"/>
    </font>
    <font>
      <sz val="8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i/>
      <sz val="6"/>
      <name val="Century Gothic"/>
      <family val="2"/>
    </font>
    <font>
      <b/>
      <sz val="8"/>
      <name val="Century Gothic"/>
      <family val="2"/>
    </font>
    <font>
      <sz val="39"/>
      <name val="Myriad Condensed Web"/>
      <family val="2"/>
    </font>
    <font>
      <b/>
      <sz val="39"/>
      <name val="Myriad Condensed Web"/>
      <family val="2"/>
    </font>
    <font>
      <i/>
      <sz val="7"/>
      <name val="Century Gothic"/>
      <family val="2"/>
    </font>
    <font>
      <i/>
      <sz val="5"/>
      <name val="Century Gothic"/>
      <family val="2"/>
    </font>
    <font>
      <sz val="8"/>
      <color indexed="10"/>
      <name val="Century Gothic"/>
      <family val="2"/>
    </font>
    <font>
      <sz val="16"/>
      <name val="Century Gothic"/>
      <family val="2"/>
    </font>
    <font>
      <sz val="8"/>
      <color indexed="48"/>
      <name val="Century Gothic"/>
      <family val="2"/>
    </font>
    <font>
      <sz val="8"/>
      <color indexed="24"/>
      <name val="Century Gothic"/>
      <family val="2"/>
    </font>
    <font>
      <sz val="10"/>
      <color indexed="48"/>
      <name val="Century Gothic"/>
      <family val="2"/>
    </font>
    <font>
      <sz val="7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/>
    <xf numFmtId="0" fontId="11" fillId="0" borderId="0" xfId="0" applyFont="1" applyAlignment="1">
      <alignment horizontal="centerContinuous" vertical="center"/>
    </xf>
    <xf numFmtId="0" fontId="9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 wrapText="1"/>
    </xf>
    <xf numFmtId="164" fontId="5" fillId="0" borderId="27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 shrinkToFit="1"/>
    </xf>
    <xf numFmtId="0" fontId="5" fillId="0" borderId="27" xfId="0" applyFont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 shrinkToFit="1"/>
    </xf>
    <xf numFmtId="0" fontId="5" fillId="4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 shrinkToFit="1"/>
    </xf>
    <xf numFmtId="1" fontId="5" fillId="2" borderId="1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vertical="top" wrapText="1"/>
    </xf>
    <xf numFmtId="0" fontId="14" fillId="0" borderId="0" xfId="0" applyFont="1"/>
    <xf numFmtId="1" fontId="5" fillId="2" borderId="8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164" fontId="5" fillId="2" borderId="0" xfId="0" applyNumberFormat="1" applyFont="1" applyFill="1" applyBorder="1" applyAlignment="1">
      <alignment vertical="top" wrapText="1"/>
    </xf>
    <xf numFmtId="1" fontId="5" fillId="2" borderId="5" xfId="0" applyNumberFormat="1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164" fontId="5" fillId="2" borderId="6" xfId="0" applyNumberFormat="1" applyFont="1" applyFill="1" applyBorder="1" applyAlignment="1">
      <alignment horizontal="right" vertical="top" wrapText="1"/>
    </xf>
    <xf numFmtId="164" fontId="5" fillId="2" borderId="6" xfId="0" applyNumberFormat="1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0" fontId="16" fillId="0" borderId="0" xfId="0" applyFont="1"/>
    <xf numFmtId="164" fontId="5" fillId="2" borderId="9" xfId="0" applyNumberFormat="1" applyFont="1" applyFill="1" applyBorder="1" applyAlignment="1">
      <alignment vertical="top" wrapText="1"/>
    </xf>
    <xf numFmtId="1" fontId="5" fillId="2" borderId="0" xfId="0" applyNumberFormat="1" applyFont="1" applyFill="1" applyBorder="1" applyAlignment="1">
      <alignment horizontal="left" vertical="top" wrapText="1"/>
    </xf>
    <xf numFmtId="164" fontId="5" fillId="2" borderId="10" xfId="0" applyNumberFormat="1" applyFont="1" applyFill="1" applyBorder="1" applyAlignment="1">
      <alignment vertical="top" wrapText="1"/>
    </xf>
    <xf numFmtId="0" fontId="17" fillId="0" borderId="0" xfId="0" applyFont="1"/>
    <xf numFmtId="0" fontId="18" fillId="0" borderId="0" xfId="0" applyFont="1"/>
    <xf numFmtId="164" fontId="5" fillId="2" borderId="11" xfId="0" applyNumberFormat="1" applyFont="1" applyFill="1" applyBorder="1" applyAlignment="1">
      <alignment vertical="top" wrapText="1"/>
    </xf>
    <xf numFmtId="1" fontId="5" fillId="2" borderId="5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top"/>
    </xf>
    <xf numFmtId="0" fontId="12" fillId="2" borderId="0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7" fillId="0" borderId="0" xfId="0" applyFont="1" applyBorder="1"/>
    <xf numFmtId="1" fontId="5" fillId="2" borderId="6" xfId="0" applyNumberFormat="1" applyFont="1" applyFill="1" applyBorder="1" applyAlignment="1">
      <alignment horizontal="left" vertical="top" wrapText="1"/>
    </xf>
    <xf numFmtId="0" fontId="14" fillId="0" borderId="0" xfId="0" applyFont="1" applyBorder="1"/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/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15" fillId="5" borderId="14" xfId="0" applyNumberFormat="1" applyFont="1" applyFill="1" applyBorder="1" applyAlignment="1">
      <alignment horizontal="center" vertical="center" wrapText="1"/>
    </xf>
    <xf numFmtId="164" fontId="15" fillId="5" borderId="15" xfId="0" applyNumberFormat="1" applyFont="1" applyFill="1" applyBorder="1" applyAlignment="1">
      <alignment horizontal="center" vertical="center" wrapText="1"/>
    </xf>
    <xf numFmtId="164" fontId="15" fillId="5" borderId="18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1" fontId="5" fillId="4" borderId="15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indexed="2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6B7BA"/>
      <rgbColor rgb="0098002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FF99"/>
      <color rgb="FFFF00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0"/>
  <sheetViews>
    <sheetView topLeftCell="A5" zoomScale="145" workbookViewId="0">
      <selection activeCell="E8" sqref="E8"/>
    </sheetView>
  </sheetViews>
  <sheetFormatPr defaultColWidth="9.08984375" defaultRowHeight="12" thickBottom="1"/>
  <cols>
    <col min="1" max="1" width="7" style="14" customWidth="1"/>
    <col min="2" max="2" width="7.453125" style="14" customWidth="1"/>
    <col min="3" max="3" width="5" style="14" customWidth="1"/>
    <col min="4" max="4" width="8.6328125" style="14" customWidth="1"/>
    <col min="5" max="5" width="14.453125" style="14" customWidth="1"/>
    <col min="6" max="6" width="26.81640625" style="14" customWidth="1"/>
    <col min="7" max="7" width="9.08984375" style="14"/>
    <col min="8" max="8" width="21.1796875" style="24" customWidth="1"/>
    <col min="9" max="16384" width="9.08984375" style="14"/>
  </cols>
  <sheetData>
    <row r="1" spans="1:8" s="13" customFormat="1" ht="24.9" customHeight="1" thickBot="1">
      <c r="A1" s="12" t="s">
        <v>109</v>
      </c>
      <c r="H1" s="24"/>
    </row>
    <row r="2" spans="1:8" ht="24.9" customHeight="1" thickBot="1"/>
    <row r="3" spans="1:8" s="15" customFormat="1" ht="24.9" customHeight="1" thickBot="1">
      <c r="A3" s="15" t="s">
        <v>1</v>
      </c>
      <c r="B3" s="15" t="s">
        <v>0</v>
      </c>
      <c r="C3" s="16" t="s">
        <v>10</v>
      </c>
      <c r="D3" s="15" t="s">
        <v>3</v>
      </c>
      <c r="E3" s="15" t="s">
        <v>4</v>
      </c>
      <c r="F3" s="15" t="s">
        <v>2</v>
      </c>
      <c r="H3" s="28"/>
    </row>
    <row r="4" spans="1:8" ht="24.9" customHeight="1" thickBot="1">
      <c r="A4" s="14">
        <v>1</v>
      </c>
      <c r="B4" s="17">
        <v>43675</v>
      </c>
      <c r="C4" s="18">
        <f>B4</f>
        <v>43675</v>
      </c>
      <c r="D4" s="19" t="s">
        <v>21</v>
      </c>
      <c r="E4" s="20"/>
      <c r="F4" s="21" t="s">
        <v>22</v>
      </c>
      <c r="H4" s="23"/>
    </row>
    <row r="5" spans="1:8" ht="24.9" customHeight="1" thickBot="1">
      <c r="A5" s="14">
        <f>A4+1</f>
        <v>2</v>
      </c>
      <c r="B5" s="17">
        <f>IF(MOD(A4,5),B4+1,B4+3)</f>
        <v>43676</v>
      </c>
      <c r="C5" s="18">
        <f>B5</f>
        <v>43676</v>
      </c>
      <c r="D5" s="19" t="s">
        <v>21</v>
      </c>
      <c r="E5" s="20"/>
      <c r="F5" s="21" t="s">
        <v>22</v>
      </c>
      <c r="H5" s="23"/>
    </row>
    <row r="6" spans="1:8" ht="24.9" customHeight="1" thickBot="1">
      <c r="A6" s="14">
        <f t="shared" ref="A6:A69" si="0">A5+1</f>
        <v>3</v>
      </c>
      <c r="B6" s="17">
        <f>IF(MOD(A5,5),B5+1,B5+3)</f>
        <v>43677</v>
      </c>
      <c r="C6" s="18">
        <f>B6</f>
        <v>43677</v>
      </c>
      <c r="D6" s="19" t="s">
        <v>21</v>
      </c>
      <c r="F6" s="21" t="s">
        <v>22</v>
      </c>
      <c r="H6" s="23"/>
    </row>
    <row r="7" spans="1:8" ht="24.9" customHeight="1" thickBot="1">
      <c r="A7" s="14">
        <f t="shared" si="0"/>
        <v>4</v>
      </c>
      <c r="B7" s="17">
        <f>IF(MOD(A6,5),B6+1,B6+3)</f>
        <v>43678</v>
      </c>
      <c r="C7" s="18">
        <f t="shared" ref="C7:C70" si="1">B7</f>
        <v>43678</v>
      </c>
      <c r="D7" s="19">
        <v>1</v>
      </c>
      <c r="F7" s="63" t="s">
        <v>23</v>
      </c>
      <c r="G7" s="21"/>
      <c r="H7" s="23"/>
    </row>
    <row r="8" spans="1:8" ht="24.9" customHeight="1" thickBot="1">
      <c r="A8" s="14">
        <f t="shared" si="0"/>
        <v>5</v>
      </c>
      <c r="B8" s="17">
        <f>IF(MOD(A7,5),B7+1,B7+3)</f>
        <v>43679</v>
      </c>
      <c r="C8" s="18">
        <f t="shared" si="1"/>
        <v>43679</v>
      </c>
      <c r="D8" s="19">
        <v>2</v>
      </c>
      <c r="F8" s="63" t="s">
        <v>24</v>
      </c>
      <c r="G8" s="21"/>
      <c r="H8" s="23"/>
    </row>
    <row r="9" spans="1:8" ht="24.9" customHeight="1" thickBot="1">
      <c r="A9" s="14">
        <f t="shared" si="0"/>
        <v>6</v>
      </c>
      <c r="B9" s="17">
        <f>IF(MOD(A8,5),B8+1,B8+3)</f>
        <v>43682</v>
      </c>
      <c r="C9" s="18">
        <f t="shared" si="1"/>
        <v>43682</v>
      </c>
      <c r="D9" s="19">
        <v>3</v>
      </c>
      <c r="F9" s="63" t="s">
        <v>25</v>
      </c>
      <c r="G9" s="21"/>
    </row>
    <row r="10" spans="1:8" ht="24.9" customHeight="1" thickBot="1">
      <c r="A10" s="14">
        <f t="shared" si="0"/>
        <v>7</v>
      </c>
      <c r="B10" s="17">
        <f t="shared" ref="B10:B73" si="2">IF(MOD(A9,5),B9+1,B9+3)</f>
        <v>43683</v>
      </c>
      <c r="C10" s="18">
        <f t="shared" si="1"/>
        <v>43683</v>
      </c>
      <c r="D10" s="19">
        <v>4</v>
      </c>
      <c r="F10" s="63" t="s">
        <v>26</v>
      </c>
      <c r="G10" s="21"/>
    </row>
    <row r="11" spans="1:8" ht="24.9" customHeight="1" thickBot="1">
      <c r="A11" s="14">
        <f t="shared" si="0"/>
        <v>8</v>
      </c>
      <c r="B11" s="17">
        <f t="shared" si="2"/>
        <v>43684</v>
      </c>
      <c r="C11" s="18">
        <f t="shared" si="1"/>
        <v>43684</v>
      </c>
      <c r="D11" s="19">
        <v>5</v>
      </c>
      <c r="F11" s="63" t="s">
        <v>27</v>
      </c>
      <c r="G11" s="21"/>
    </row>
    <row r="12" spans="1:8" ht="24.9" customHeight="1" thickBot="1">
      <c r="A12" s="14">
        <f t="shared" si="0"/>
        <v>9</v>
      </c>
      <c r="B12" s="17">
        <f t="shared" si="2"/>
        <v>43685</v>
      </c>
      <c r="C12" s="18">
        <f t="shared" si="1"/>
        <v>43685</v>
      </c>
      <c r="D12" s="19">
        <v>6</v>
      </c>
      <c r="F12" s="63" t="s">
        <v>28</v>
      </c>
      <c r="G12" s="21"/>
    </row>
    <row r="13" spans="1:8" ht="24.9" customHeight="1" thickBot="1">
      <c r="A13" s="14">
        <f t="shared" si="0"/>
        <v>10</v>
      </c>
      <c r="B13" s="17">
        <f t="shared" si="2"/>
        <v>43686</v>
      </c>
      <c r="C13" s="18">
        <f t="shared" si="1"/>
        <v>43686</v>
      </c>
      <c r="D13" s="19">
        <v>7</v>
      </c>
      <c r="F13" s="63" t="s">
        <v>29</v>
      </c>
      <c r="G13" s="22"/>
    </row>
    <row r="14" spans="1:8" ht="24.9" customHeight="1" thickBot="1">
      <c r="A14" s="14">
        <f t="shared" si="0"/>
        <v>11</v>
      </c>
      <c r="B14" s="17">
        <f t="shared" si="2"/>
        <v>43689</v>
      </c>
      <c r="C14" s="18">
        <f t="shared" si="1"/>
        <v>43689</v>
      </c>
      <c r="D14" s="19">
        <v>8</v>
      </c>
      <c r="F14" s="64" t="s">
        <v>30</v>
      </c>
      <c r="G14" s="21"/>
    </row>
    <row r="15" spans="1:8" ht="24.9" customHeight="1" thickBot="1">
      <c r="A15" s="14">
        <f t="shared" si="0"/>
        <v>12</v>
      </c>
      <c r="B15" s="17">
        <f t="shared" si="2"/>
        <v>43690</v>
      </c>
      <c r="C15" s="18">
        <f t="shared" si="1"/>
        <v>43690</v>
      </c>
      <c r="D15" s="19">
        <v>9</v>
      </c>
      <c r="F15" s="63" t="s">
        <v>31</v>
      </c>
      <c r="G15" s="21"/>
    </row>
    <row r="16" spans="1:8" ht="24.9" customHeight="1" thickBot="1">
      <c r="A16" s="14">
        <f t="shared" si="0"/>
        <v>13</v>
      </c>
      <c r="B16" s="17">
        <f t="shared" si="2"/>
        <v>43691</v>
      </c>
      <c r="C16" s="18">
        <f t="shared" si="1"/>
        <v>43691</v>
      </c>
      <c r="D16" s="19">
        <v>10</v>
      </c>
      <c r="F16" s="63" t="s">
        <v>32</v>
      </c>
      <c r="G16" s="21"/>
    </row>
    <row r="17" spans="1:7" ht="24.9" customHeight="1" thickBot="1">
      <c r="A17" s="14">
        <f t="shared" si="0"/>
        <v>14</v>
      </c>
      <c r="B17" s="17">
        <f t="shared" si="2"/>
        <v>43692</v>
      </c>
      <c r="C17" s="18">
        <f t="shared" si="1"/>
        <v>43692</v>
      </c>
      <c r="D17" s="19">
        <v>11</v>
      </c>
      <c r="F17" s="63" t="s">
        <v>33</v>
      </c>
      <c r="G17" s="21"/>
    </row>
    <row r="18" spans="1:7" ht="24.9" customHeight="1" thickBot="1">
      <c r="A18" s="14">
        <f t="shared" si="0"/>
        <v>15</v>
      </c>
      <c r="B18" s="17">
        <f t="shared" si="2"/>
        <v>43693</v>
      </c>
      <c r="C18" s="18">
        <f t="shared" si="1"/>
        <v>43693</v>
      </c>
      <c r="D18" s="19">
        <v>12</v>
      </c>
      <c r="E18" s="14" t="s">
        <v>19</v>
      </c>
      <c r="F18" s="64" t="s">
        <v>34</v>
      </c>
      <c r="G18" s="21"/>
    </row>
    <row r="19" spans="1:7" ht="24.9" customHeight="1" thickBot="1">
      <c r="A19" s="14">
        <f t="shared" si="0"/>
        <v>16</v>
      </c>
      <c r="B19" s="17">
        <f t="shared" si="2"/>
        <v>43696</v>
      </c>
      <c r="C19" s="18">
        <f t="shared" si="1"/>
        <v>43696</v>
      </c>
      <c r="D19" s="19">
        <v>13</v>
      </c>
      <c r="F19" s="63" t="s">
        <v>35</v>
      </c>
      <c r="G19" s="21"/>
    </row>
    <row r="20" spans="1:7" ht="24.9" customHeight="1" thickBot="1">
      <c r="A20" s="14">
        <f t="shared" si="0"/>
        <v>17</v>
      </c>
      <c r="B20" s="17">
        <f t="shared" si="2"/>
        <v>43697</v>
      </c>
      <c r="C20" s="18">
        <f t="shared" si="1"/>
        <v>43697</v>
      </c>
      <c r="D20" s="19">
        <v>14</v>
      </c>
      <c r="F20" s="63" t="s">
        <v>36</v>
      </c>
      <c r="G20" s="21"/>
    </row>
    <row r="21" spans="1:7" ht="24.9" customHeight="1" thickBot="1">
      <c r="A21" s="14">
        <f t="shared" si="0"/>
        <v>18</v>
      </c>
      <c r="B21" s="17">
        <f t="shared" si="2"/>
        <v>43698</v>
      </c>
      <c r="C21" s="18">
        <f t="shared" si="1"/>
        <v>43698</v>
      </c>
      <c r="D21" s="19">
        <v>15</v>
      </c>
      <c r="F21" s="64" t="s">
        <v>37</v>
      </c>
      <c r="G21" s="21"/>
    </row>
    <row r="22" spans="1:7" ht="24.9" customHeight="1" thickBot="1">
      <c r="A22" s="14">
        <f t="shared" si="0"/>
        <v>19</v>
      </c>
      <c r="B22" s="17">
        <f t="shared" si="2"/>
        <v>43699</v>
      </c>
      <c r="C22" s="18">
        <f t="shared" si="1"/>
        <v>43699</v>
      </c>
      <c r="D22" s="19">
        <v>16</v>
      </c>
      <c r="F22" s="63" t="s">
        <v>38</v>
      </c>
      <c r="G22" s="21"/>
    </row>
    <row r="23" spans="1:7" ht="24.9" customHeight="1" thickBot="1">
      <c r="A23" s="14">
        <f t="shared" si="0"/>
        <v>20</v>
      </c>
      <c r="B23" s="17">
        <f t="shared" si="2"/>
        <v>43700</v>
      </c>
      <c r="C23" s="18">
        <f t="shared" si="1"/>
        <v>43700</v>
      </c>
      <c r="D23" s="19">
        <v>17</v>
      </c>
      <c r="F23" s="65" t="s">
        <v>39</v>
      </c>
    </row>
    <row r="24" spans="1:7" ht="24.9" customHeight="1" thickBot="1">
      <c r="A24" s="14">
        <f t="shared" si="0"/>
        <v>21</v>
      </c>
      <c r="B24" s="17">
        <f t="shared" si="2"/>
        <v>43703</v>
      </c>
      <c r="C24" s="18">
        <f t="shared" si="1"/>
        <v>43703</v>
      </c>
      <c r="D24" s="19">
        <v>18</v>
      </c>
      <c r="E24" s="20"/>
      <c r="F24" s="65" t="s">
        <v>40</v>
      </c>
      <c r="G24" s="21"/>
    </row>
    <row r="25" spans="1:7" ht="24.9" customHeight="1" thickBot="1">
      <c r="A25" s="14">
        <f t="shared" si="0"/>
        <v>22</v>
      </c>
      <c r="B25" s="17">
        <f t="shared" si="2"/>
        <v>43704</v>
      </c>
      <c r="C25" s="18">
        <f t="shared" si="1"/>
        <v>43704</v>
      </c>
      <c r="D25" s="19">
        <v>19</v>
      </c>
      <c r="E25" s="20"/>
      <c r="F25" s="64" t="s">
        <v>41</v>
      </c>
      <c r="G25" s="21"/>
    </row>
    <row r="26" spans="1:7" ht="24.9" customHeight="1" thickBot="1">
      <c r="A26" s="14">
        <f t="shared" si="0"/>
        <v>23</v>
      </c>
      <c r="B26" s="17">
        <f t="shared" si="2"/>
        <v>43705</v>
      </c>
      <c r="C26" s="18">
        <f t="shared" si="1"/>
        <v>43705</v>
      </c>
      <c r="D26" s="19">
        <v>20</v>
      </c>
      <c r="E26" s="20" t="s">
        <v>13</v>
      </c>
      <c r="F26" s="65" t="s">
        <v>42</v>
      </c>
      <c r="G26" s="21"/>
    </row>
    <row r="27" spans="1:7" ht="24.9" customHeight="1" thickBot="1">
      <c r="A27" s="14">
        <f t="shared" si="0"/>
        <v>24</v>
      </c>
      <c r="B27" s="17">
        <f t="shared" si="2"/>
        <v>43706</v>
      </c>
      <c r="C27" s="18">
        <f t="shared" si="1"/>
        <v>43706</v>
      </c>
      <c r="D27" s="19">
        <v>21</v>
      </c>
      <c r="F27" s="63" t="s">
        <v>43</v>
      </c>
      <c r="G27" s="21"/>
    </row>
    <row r="28" spans="1:7" ht="24.9" customHeight="1" thickBot="1">
      <c r="A28" s="14">
        <f t="shared" si="0"/>
        <v>25</v>
      </c>
      <c r="B28" s="17">
        <f t="shared" si="2"/>
        <v>43707</v>
      </c>
      <c r="C28" s="18">
        <f t="shared" si="1"/>
        <v>43707</v>
      </c>
      <c r="D28" s="19">
        <v>22</v>
      </c>
      <c r="E28" s="20"/>
      <c r="F28" s="64" t="s">
        <v>44</v>
      </c>
      <c r="G28" s="21"/>
    </row>
    <row r="29" spans="1:7" ht="24.9" customHeight="1" thickBot="1">
      <c r="A29" s="14">
        <f t="shared" si="0"/>
        <v>26</v>
      </c>
      <c r="B29" s="17">
        <f t="shared" si="2"/>
        <v>43710</v>
      </c>
      <c r="C29" s="18">
        <f t="shared" si="1"/>
        <v>43710</v>
      </c>
      <c r="D29" s="19" t="s">
        <v>21</v>
      </c>
      <c r="E29" s="20" t="s">
        <v>14</v>
      </c>
      <c r="F29" s="23" t="s">
        <v>22</v>
      </c>
      <c r="G29" s="21"/>
    </row>
    <row r="30" spans="1:7" ht="24.9" customHeight="1" thickBot="1">
      <c r="A30" s="14">
        <f t="shared" si="0"/>
        <v>27</v>
      </c>
      <c r="B30" s="17">
        <f t="shared" si="2"/>
        <v>43711</v>
      </c>
      <c r="C30" s="18">
        <f t="shared" si="1"/>
        <v>43711</v>
      </c>
      <c r="D30" s="19">
        <v>23</v>
      </c>
      <c r="E30" s="20"/>
      <c r="F30" s="66" t="s">
        <v>45</v>
      </c>
      <c r="G30" s="21"/>
    </row>
    <row r="31" spans="1:7" ht="24.9" customHeight="1" thickBot="1">
      <c r="A31" s="14">
        <f t="shared" si="0"/>
        <v>28</v>
      </c>
      <c r="B31" s="17">
        <f t="shared" si="2"/>
        <v>43712</v>
      </c>
      <c r="C31" s="18">
        <f t="shared" si="1"/>
        <v>43712</v>
      </c>
      <c r="D31" s="19">
        <v>24</v>
      </c>
      <c r="E31" s="20"/>
      <c r="F31" s="63" t="s">
        <v>46</v>
      </c>
      <c r="G31" s="21"/>
    </row>
    <row r="32" spans="1:7" ht="24.9" customHeight="1" thickBot="1">
      <c r="A32" s="14">
        <f t="shared" si="0"/>
        <v>29</v>
      </c>
      <c r="B32" s="17">
        <f t="shared" si="2"/>
        <v>43713</v>
      </c>
      <c r="C32" s="18">
        <f t="shared" si="1"/>
        <v>43713</v>
      </c>
      <c r="D32" s="19">
        <v>25</v>
      </c>
      <c r="E32" s="20"/>
      <c r="F32" s="67" t="s">
        <v>47</v>
      </c>
    </row>
    <row r="33" spans="1:6" ht="24.9" customHeight="1" thickBot="1">
      <c r="A33" s="14">
        <f t="shared" si="0"/>
        <v>30</v>
      </c>
      <c r="B33" s="17">
        <f t="shared" si="2"/>
        <v>43714</v>
      </c>
      <c r="C33" s="18">
        <f t="shared" si="1"/>
        <v>43714</v>
      </c>
      <c r="D33" s="19">
        <v>26</v>
      </c>
      <c r="F33" s="65" t="s">
        <v>48</v>
      </c>
    </row>
    <row r="34" spans="1:6" ht="24.9" customHeight="1" thickBot="1">
      <c r="A34" s="14">
        <f t="shared" si="0"/>
        <v>31</v>
      </c>
      <c r="B34" s="17">
        <f t="shared" si="2"/>
        <v>43717</v>
      </c>
      <c r="C34" s="18">
        <f t="shared" si="1"/>
        <v>43717</v>
      </c>
      <c r="D34" s="19">
        <v>27</v>
      </c>
      <c r="E34" s="25"/>
      <c r="F34" s="65" t="s">
        <v>49</v>
      </c>
    </row>
    <row r="35" spans="1:6" ht="24.9" customHeight="1" thickBot="1">
      <c r="A35" s="14">
        <f t="shared" si="0"/>
        <v>32</v>
      </c>
      <c r="B35" s="17">
        <f t="shared" si="2"/>
        <v>43718</v>
      </c>
      <c r="C35" s="18">
        <f t="shared" si="1"/>
        <v>43718</v>
      </c>
      <c r="D35" s="19">
        <v>28</v>
      </c>
      <c r="E35" s="25"/>
      <c r="F35" s="63" t="s">
        <v>50</v>
      </c>
    </row>
    <row r="36" spans="1:6" ht="24.9" customHeight="1" thickBot="1">
      <c r="A36" s="14">
        <f t="shared" si="0"/>
        <v>33</v>
      </c>
      <c r="B36" s="17">
        <f t="shared" si="2"/>
        <v>43719</v>
      </c>
      <c r="C36" s="18">
        <f t="shared" si="1"/>
        <v>43719</v>
      </c>
      <c r="D36" s="19">
        <v>29</v>
      </c>
      <c r="E36" s="25"/>
      <c r="F36" s="65" t="s">
        <v>51</v>
      </c>
    </row>
    <row r="37" spans="1:6" ht="24.9" customHeight="1" thickBot="1">
      <c r="A37" s="14">
        <f t="shared" si="0"/>
        <v>34</v>
      </c>
      <c r="B37" s="17">
        <f t="shared" si="2"/>
        <v>43720</v>
      </c>
      <c r="C37" s="18">
        <f t="shared" si="1"/>
        <v>43720</v>
      </c>
      <c r="D37" s="19">
        <v>30</v>
      </c>
      <c r="E37" s="25"/>
      <c r="F37" s="64" t="s">
        <v>52</v>
      </c>
    </row>
    <row r="38" spans="1:6" ht="24.9" customHeight="1" thickBot="1">
      <c r="A38" s="14">
        <f t="shared" si="0"/>
        <v>35</v>
      </c>
      <c r="B38" s="17">
        <f t="shared" si="2"/>
        <v>43721</v>
      </c>
      <c r="C38" s="18">
        <f t="shared" si="1"/>
        <v>43721</v>
      </c>
      <c r="D38" s="19">
        <v>31</v>
      </c>
      <c r="E38" s="25"/>
      <c r="F38" s="63" t="s">
        <v>53</v>
      </c>
    </row>
    <row r="39" spans="1:6" ht="24.9" customHeight="1" thickBot="1">
      <c r="A39" s="14">
        <f t="shared" si="0"/>
        <v>36</v>
      </c>
      <c r="B39" s="17">
        <f t="shared" si="2"/>
        <v>43724</v>
      </c>
      <c r="C39" s="18">
        <f t="shared" si="1"/>
        <v>43724</v>
      </c>
      <c r="D39" s="19">
        <v>32</v>
      </c>
      <c r="E39" s="25"/>
      <c r="F39" s="63" t="s">
        <v>54</v>
      </c>
    </row>
    <row r="40" spans="1:6" ht="24.9" customHeight="1" thickBot="1">
      <c r="A40" s="14">
        <f t="shared" si="0"/>
        <v>37</v>
      </c>
      <c r="B40" s="17">
        <f t="shared" si="2"/>
        <v>43725</v>
      </c>
      <c r="C40" s="18">
        <f t="shared" si="1"/>
        <v>43725</v>
      </c>
      <c r="D40" s="19">
        <v>33</v>
      </c>
      <c r="E40" s="25"/>
      <c r="F40" s="65" t="s">
        <v>55</v>
      </c>
    </row>
    <row r="41" spans="1:6" ht="24.9" customHeight="1" thickBot="1">
      <c r="A41" s="14">
        <f t="shared" si="0"/>
        <v>38</v>
      </c>
      <c r="B41" s="17">
        <f t="shared" si="2"/>
        <v>43726</v>
      </c>
      <c r="C41" s="18">
        <f t="shared" si="1"/>
        <v>43726</v>
      </c>
      <c r="D41" s="19">
        <v>34</v>
      </c>
      <c r="E41" s="25"/>
      <c r="F41" s="67" t="s">
        <v>56</v>
      </c>
    </row>
    <row r="42" spans="1:6" ht="24.9" customHeight="1" thickBot="1">
      <c r="A42" s="14">
        <f t="shared" si="0"/>
        <v>39</v>
      </c>
      <c r="B42" s="17">
        <f t="shared" si="2"/>
        <v>43727</v>
      </c>
      <c r="C42" s="18">
        <f t="shared" si="1"/>
        <v>43727</v>
      </c>
      <c r="D42" s="19">
        <v>35</v>
      </c>
      <c r="E42" s="25"/>
      <c r="F42" s="65" t="s">
        <v>58</v>
      </c>
    </row>
    <row r="43" spans="1:6" ht="24.9" customHeight="1" thickBot="1">
      <c r="A43" s="14">
        <f t="shared" si="0"/>
        <v>40</v>
      </c>
      <c r="B43" s="17">
        <f t="shared" si="2"/>
        <v>43728</v>
      </c>
      <c r="C43" s="18">
        <f t="shared" si="1"/>
        <v>43728</v>
      </c>
      <c r="D43" s="19">
        <v>36</v>
      </c>
      <c r="E43" s="25" t="s">
        <v>19</v>
      </c>
      <c r="F43" s="68" t="s">
        <v>57</v>
      </c>
    </row>
    <row r="44" spans="1:6" ht="24.9" customHeight="1" thickBot="1">
      <c r="A44" s="14">
        <f t="shared" si="0"/>
        <v>41</v>
      </c>
      <c r="B44" s="17">
        <f t="shared" si="2"/>
        <v>43731</v>
      </c>
      <c r="C44" s="18">
        <f t="shared" si="1"/>
        <v>43731</v>
      </c>
      <c r="D44" s="19" t="s">
        <v>21</v>
      </c>
      <c r="E44" s="25" t="s">
        <v>15</v>
      </c>
      <c r="F44" s="21" t="s">
        <v>22</v>
      </c>
    </row>
    <row r="45" spans="1:6" ht="24.9" customHeight="1" thickBot="1">
      <c r="A45" s="14">
        <f t="shared" si="0"/>
        <v>42</v>
      </c>
      <c r="B45" s="17">
        <f t="shared" si="2"/>
        <v>43732</v>
      </c>
      <c r="C45" s="18">
        <f t="shared" si="1"/>
        <v>43732</v>
      </c>
      <c r="D45" s="19" t="s">
        <v>21</v>
      </c>
      <c r="E45" s="25" t="s">
        <v>15</v>
      </c>
      <c r="F45" s="21" t="s">
        <v>22</v>
      </c>
    </row>
    <row r="46" spans="1:6" ht="24.9" customHeight="1" thickBot="1">
      <c r="A46" s="14">
        <f t="shared" si="0"/>
        <v>43</v>
      </c>
      <c r="B46" s="17">
        <f t="shared" si="2"/>
        <v>43733</v>
      </c>
      <c r="C46" s="18">
        <f t="shared" si="1"/>
        <v>43733</v>
      </c>
      <c r="D46" s="19" t="s">
        <v>21</v>
      </c>
      <c r="E46" s="25" t="s">
        <v>15</v>
      </c>
      <c r="F46" s="21" t="s">
        <v>22</v>
      </c>
    </row>
    <row r="47" spans="1:6" ht="24.9" customHeight="1" thickBot="1">
      <c r="A47" s="14">
        <f t="shared" si="0"/>
        <v>44</v>
      </c>
      <c r="B47" s="17">
        <f t="shared" si="2"/>
        <v>43734</v>
      </c>
      <c r="C47" s="18">
        <f t="shared" si="1"/>
        <v>43734</v>
      </c>
      <c r="D47" s="19" t="s">
        <v>21</v>
      </c>
      <c r="E47" s="25" t="s">
        <v>15</v>
      </c>
      <c r="F47" s="21" t="s">
        <v>22</v>
      </c>
    </row>
    <row r="48" spans="1:6" ht="24.9" customHeight="1" thickBot="1">
      <c r="A48" s="14">
        <f t="shared" si="0"/>
        <v>45</v>
      </c>
      <c r="B48" s="17">
        <f t="shared" si="2"/>
        <v>43735</v>
      </c>
      <c r="C48" s="18">
        <f t="shared" si="1"/>
        <v>43735</v>
      </c>
      <c r="D48" s="19" t="s">
        <v>21</v>
      </c>
      <c r="E48" s="25" t="s">
        <v>15</v>
      </c>
      <c r="F48" s="14" t="s">
        <v>22</v>
      </c>
    </row>
    <row r="49" spans="1:6" ht="24.9" customHeight="1" thickBot="1">
      <c r="A49" s="14">
        <f t="shared" si="0"/>
        <v>46</v>
      </c>
      <c r="B49" s="17">
        <f t="shared" si="2"/>
        <v>43738</v>
      </c>
      <c r="C49" s="18">
        <f t="shared" si="1"/>
        <v>43738</v>
      </c>
      <c r="D49" s="19">
        <v>37</v>
      </c>
      <c r="E49" s="25"/>
      <c r="F49" s="65" t="s">
        <v>59</v>
      </c>
    </row>
    <row r="50" spans="1:6" ht="24.9" customHeight="1" thickBot="1">
      <c r="A50" s="14">
        <f t="shared" si="0"/>
        <v>47</v>
      </c>
      <c r="B50" s="17">
        <f t="shared" si="2"/>
        <v>43739</v>
      </c>
      <c r="C50" s="18">
        <f t="shared" si="1"/>
        <v>43739</v>
      </c>
      <c r="D50" s="19">
        <v>38</v>
      </c>
      <c r="E50" s="25"/>
      <c r="F50" s="65" t="s">
        <v>60</v>
      </c>
    </row>
    <row r="51" spans="1:6" ht="24.9" customHeight="1" thickBot="1">
      <c r="A51" s="14">
        <f t="shared" si="0"/>
        <v>48</v>
      </c>
      <c r="B51" s="17">
        <f t="shared" si="2"/>
        <v>43740</v>
      </c>
      <c r="C51" s="18">
        <f t="shared" si="1"/>
        <v>43740</v>
      </c>
      <c r="D51" s="19">
        <v>39</v>
      </c>
      <c r="E51" s="25"/>
      <c r="F51" s="64" t="s">
        <v>61</v>
      </c>
    </row>
    <row r="52" spans="1:6" ht="24.9" customHeight="1" thickBot="1">
      <c r="A52" s="14">
        <f t="shared" si="0"/>
        <v>49</v>
      </c>
      <c r="B52" s="17">
        <f t="shared" si="2"/>
        <v>43741</v>
      </c>
      <c r="C52" s="18">
        <f t="shared" si="1"/>
        <v>43741</v>
      </c>
      <c r="D52" s="19">
        <v>40</v>
      </c>
      <c r="E52" s="25"/>
      <c r="F52" s="63" t="s">
        <v>62</v>
      </c>
    </row>
    <row r="53" spans="1:6" ht="24.9" customHeight="1" thickBot="1">
      <c r="A53" s="14">
        <f t="shared" si="0"/>
        <v>50</v>
      </c>
      <c r="B53" s="17">
        <f t="shared" si="2"/>
        <v>43742</v>
      </c>
      <c r="C53" s="18">
        <f t="shared" si="1"/>
        <v>43742</v>
      </c>
      <c r="D53" s="19">
        <v>41</v>
      </c>
      <c r="E53" s="25"/>
      <c r="F53" s="63" t="s">
        <v>63</v>
      </c>
    </row>
    <row r="54" spans="1:6" ht="24.9" customHeight="1" thickBot="1">
      <c r="A54" s="14">
        <f t="shared" si="0"/>
        <v>51</v>
      </c>
      <c r="B54" s="17">
        <f t="shared" si="2"/>
        <v>43745</v>
      </c>
      <c r="C54" s="18">
        <f t="shared" si="1"/>
        <v>43745</v>
      </c>
      <c r="D54" s="19">
        <v>42</v>
      </c>
      <c r="E54" s="25"/>
      <c r="F54" s="65" t="s">
        <v>65</v>
      </c>
    </row>
    <row r="55" spans="1:6" ht="24.9" customHeight="1" thickBot="1">
      <c r="A55" s="14">
        <f t="shared" si="0"/>
        <v>52</v>
      </c>
      <c r="B55" s="17">
        <f t="shared" si="2"/>
        <v>43746</v>
      </c>
      <c r="C55" s="18">
        <f t="shared" si="1"/>
        <v>43746</v>
      </c>
      <c r="D55" s="19">
        <v>43</v>
      </c>
      <c r="E55" s="25"/>
      <c r="F55" s="65" t="s">
        <v>64</v>
      </c>
    </row>
    <row r="56" spans="1:6" ht="24.9" customHeight="1" thickBot="1">
      <c r="A56" s="14">
        <f t="shared" si="0"/>
        <v>53</v>
      </c>
      <c r="B56" s="17">
        <f t="shared" si="2"/>
        <v>43747</v>
      </c>
      <c r="C56" s="18">
        <f t="shared" si="1"/>
        <v>43747</v>
      </c>
      <c r="D56" s="19">
        <v>44</v>
      </c>
      <c r="E56" s="25"/>
      <c r="F56" s="65" t="s">
        <v>66</v>
      </c>
    </row>
    <row r="57" spans="1:6" ht="24.9" customHeight="1" thickBot="1">
      <c r="A57" s="14">
        <f t="shared" si="0"/>
        <v>54</v>
      </c>
      <c r="B57" s="17">
        <f t="shared" si="2"/>
        <v>43748</v>
      </c>
      <c r="C57" s="18">
        <f t="shared" si="1"/>
        <v>43748</v>
      </c>
      <c r="D57" s="19">
        <v>45</v>
      </c>
      <c r="E57" s="14" t="s">
        <v>13</v>
      </c>
      <c r="F57" s="65" t="s">
        <v>68</v>
      </c>
    </row>
    <row r="58" spans="1:6" ht="24.9" customHeight="1" thickBot="1">
      <c r="A58" s="14">
        <f t="shared" si="0"/>
        <v>55</v>
      </c>
      <c r="B58" s="17">
        <f t="shared" si="2"/>
        <v>43749</v>
      </c>
      <c r="C58" s="18">
        <f t="shared" si="1"/>
        <v>43749</v>
      </c>
      <c r="D58" s="19">
        <v>46</v>
      </c>
      <c r="E58" s="25"/>
      <c r="F58" s="65" t="s">
        <v>67</v>
      </c>
    </row>
    <row r="59" spans="1:6" ht="24.9" customHeight="1" thickBot="1">
      <c r="A59" s="14">
        <f t="shared" si="0"/>
        <v>56</v>
      </c>
      <c r="B59" s="17">
        <f t="shared" si="2"/>
        <v>43752</v>
      </c>
      <c r="C59" s="18">
        <f t="shared" si="1"/>
        <v>43752</v>
      </c>
      <c r="D59" s="19">
        <v>47</v>
      </c>
      <c r="E59" s="25"/>
      <c r="F59" s="65" t="s">
        <v>69</v>
      </c>
    </row>
    <row r="60" spans="1:6" ht="24.9" customHeight="1" thickBot="1">
      <c r="A60" s="14">
        <f t="shared" si="0"/>
        <v>57</v>
      </c>
      <c r="B60" s="17">
        <f t="shared" si="2"/>
        <v>43753</v>
      </c>
      <c r="C60" s="18">
        <f t="shared" si="1"/>
        <v>43753</v>
      </c>
      <c r="D60" s="19">
        <v>48</v>
      </c>
      <c r="E60" s="25"/>
      <c r="F60" s="65" t="s">
        <v>70</v>
      </c>
    </row>
    <row r="61" spans="1:6" ht="24.9" customHeight="1" thickBot="1">
      <c r="A61" s="14">
        <f t="shared" si="0"/>
        <v>58</v>
      </c>
      <c r="B61" s="17">
        <f t="shared" si="2"/>
        <v>43754</v>
      </c>
      <c r="C61" s="18">
        <f t="shared" si="1"/>
        <v>43754</v>
      </c>
      <c r="D61" s="19">
        <v>49</v>
      </c>
      <c r="E61" s="25" t="s">
        <v>18</v>
      </c>
      <c r="F61" s="65" t="s">
        <v>110</v>
      </c>
    </row>
    <row r="62" spans="1:6" ht="24.9" customHeight="1" thickBot="1">
      <c r="A62" s="14">
        <f t="shared" si="0"/>
        <v>59</v>
      </c>
      <c r="B62" s="17">
        <f t="shared" si="2"/>
        <v>43755</v>
      </c>
      <c r="C62" s="18">
        <f t="shared" si="1"/>
        <v>43755</v>
      </c>
      <c r="D62" s="19">
        <v>50</v>
      </c>
      <c r="E62" s="25"/>
      <c r="F62" s="69" t="s">
        <v>71</v>
      </c>
    </row>
    <row r="63" spans="1:6" ht="24.9" customHeight="1" thickBot="1">
      <c r="A63" s="14">
        <f t="shared" si="0"/>
        <v>60</v>
      </c>
      <c r="B63" s="17">
        <f t="shared" si="2"/>
        <v>43756</v>
      </c>
      <c r="C63" s="18">
        <f t="shared" si="1"/>
        <v>43756</v>
      </c>
      <c r="D63" s="19">
        <v>51</v>
      </c>
      <c r="E63" s="26"/>
      <c r="F63" s="65" t="s">
        <v>72</v>
      </c>
    </row>
    <row r="64" spans="1:6" ht="24.9" customHeight="1" thickBot="1">
      <c r="A64" s="14">
        <f t="shared" si="0"/>
        <v>61</v>
      </c>
      <c r="B64" s="17">
        <f t="shared" si="2"/>
        <v>43759</v>
      </c>
      <c r="C64" s="18">
        <f t="shared" si="1"/>
        <v>43759</v>
      </c>
      <c r="D64" s="19">
        <v>52</v>
      </c>
      <c r="E64" s="26"/>
      <c r="F64" s="64" t="s">
        <v>73</v>
      </c>
    </row>
    <row r="65" spans="1:6" ht="24.9" customHeight="1" thickBot="1">
      <c r="A65" s="14">
        <f t="shared" si="0"/>
        <v>62</v>
      </c>
      <c r="B65" s="17">
        <f t="shared" si="2"/>
        <v>43760</v>
      </c>
      <c r="C65" s="18">
        <f t="shared" si="1"/>
        <v>43760</v>
      </c>
      <c r="D65" s="19">
        <v>53</v>
      </c>
      <c r="E65" s="25"/>
      <c r="F65" s="65" t="s">
        <v>74</v>
      </c>
    </row>
    <row r="66" spans="1:6" ht="24.9" customHeight="1" thickBot="1">
      <c r="A66" s="14">
        <f t="shared" si="0"/>
        <v>63</v>
      </c>
      <c r="B66" s="17">
        <f t="shared" si="2"/>
        <v>43761</v>
      </c>
      <c r="C66" s="18">
        <f t="shared" si="1"/>
        <v>43761</v>
      </c>
      <c r="D66" s="19">
        <v>54</v>
      </c>
      <c r="E66" s="26"/>
      <c r="F66" s="65" t="s">
        <v>75</v>
      </c>
    </row>
    <row r="67" spans="1:6" ht="24.9" customHeight="1" thickBot="1">
      <c r="A67" s="14">
        <f t="shared" si="0"/>
        <v>64</v>
      </c>
      <c r="B67" s="17">
        <f t="shared" si="2"/>
        <v>43762</v>
      </c>
      <c r="C67" s="18">
        <f t="shared" si="1"/>
        <v>43762</v>
      </c>
      <c r="D67" s="19">
        <v>55</v>
      </c>
      <c r="E67" s="25"/>
      <c r="F67" s="69" t="s">
        <v>76</v>
      </c>
    </row>
    <row r="68" spans="1:6" ht="24.9" customHeight="1" thickBot="1">
      <c r="A68" s="14">
        <f t="shared" si="0"/>
        <v>65</v>
      </c>
      <c r="B68" s="17">
        <f t="shared" si="2"/>
        <v>43763</v>
      </c>
      <c r="C68" s="18">
        <f t="shared" si="1"/>
        <v>43763</v>
      </c>
      <c r="D68" s="19">
        <v>56</v>
      </c>
      <c r="E68" s="25"/>
      <c r="F68" s="64" t="s">
        <v>77</v>
      </c>
    </row>
    <row r="69" spans="1:6" ht="24.9" customHeight="1" thickBot="1">
      <c r="A69" s="14">
        <f t="shared" si="0"/>
        <v>66</v>
      </c>
      <c r="B69" s="17">
        <f t="shared" si="2"/>
        <v>43766</v>
      </c>
      <c r="C69" s="18">
        <f t="shared" si="1"/>
        <v>43766</v>
      </c>
      <c r="D69" s="19">
        <v>57</v>
      </c>
      <c r="E69" s="20"/>
      <c r="F69" s="70" t="s">
        <v>78</v>
      </c>
    </row>
    <row r="70" spans="1:6" ht="24.9" customHeight="1" thickBot="1">
      <c r="A70" s="14">
        <f t="shared" ref="A70:A108" si="3">A69+1</f>
        <v>67</v>
      </c>
      <c r="B70" s="17">
        <f t="shared" si="2"/>
        <v>43767</v>
      </c>
      <c r="C70" s="18">
        <f t="shared" si="1"/>
        <v>43767</v>
      </c>
      <c r="D70" s="19">
        <v>58</v>
      </c>
      <c r="E70" s="20"/>
      <c r="F70" s="65" t="s">
        <v>79</v>
      </c>
    </row>
    <row r="71" spans="1:6" ht="24.9" customHeight="1" thickBot="1">
      <c r="A71" s="14">
        <f t="shared" si="3"/>
        <v>68</v>
      </c>
      <c r="B71" s="17">
        <f t="shared" si="2"/>
        <v>43768</v>
      </c>
      <c r="C71" s="18">
        <f t="shared" ref="C71:C107" si="4">B71</f>
        <v>43768</v>
      </c>
      <c r="D71" s="19">
        <v>59</v>
      </c>
      <c r="E71" s="20"/>
      <c r="F71" s="67" t="s">
        <v>80</v>
      </c>
    </row>
    <row r="72" spans="1:6" ht="24.9" customHeight="1" thickBot="1">
      <c r="A72" s="14">
        <f t="shared" si="3"/>
        <v>69</v>
      </c>
      <c r="B72" s="17">
        <f t="shared" si="2"/>
        <v>43769</v>
      </c>
      <c r="C72" s="18">
        <f t="shared" si="4"/>
        <v>43769</v>
      </c>
      <c r="D72" s="19">
        <v>60</v>
      </c>
      <c r="E72" s="20"/>
      <c r="F72" s="65" t="s">
        <v>81</v>
      </c>
    </row>
    <row r="73" spans="1:6" ht="24.9" customHeight="1" thickBot="1">
      <c r="A73" s="14">
        <f t="shared" si="3"/>
        <v>70</v>
      </c>
      <c r="B73" s="17">
        <f t="shared" si="2"/>
        <v>43770</v>
      </c>
      <c r="C73" s="18">
        <f t="shared" si="4"/>
        <v>43770</v>
      </c>
      <c r="D73" s="19">
        <v>61</v>
      </c>
      <c r="E73" s="20"/>
      <c r="F73" s="67" t="s">
        <v>82</v>
      </c>
    </row>
    <row r="74" spans="1:6" ht="24.9" customHeight="1" thickBot="1">
      <c r="A74" s="14">
        <f t="shared" si="3"/>
        <v>71</v>
      </c>
      <c r="B74" s="17">
        <f t="shared" ref="B74:B103" si="5">IF(MOD(A73,5),B73+1,B73+3)</f>
        <v>43773</v>
      </c>
      <c r="C74" s="18">
        <f t="shared" si="4"/>
        <v>43773</v>
      </c>
      <c r="D74" s="19">
        <v>62</v>
      </c>
      <c r="E74" s="25"/>
      <c r="F74" s="65" t="s">
        <v>83</v>
      </c>
    </row>
    <row r="75" spans="1:6" ht="24.9" customHeight="1" thickBot="1">
      <c r="A75" s="14">
        <f t="shared" si="3"/>
        <v>72</v>
      </c>
      <c r="B75" s="17">
        <f t="shared" si="5"/>
        <v>43774</v>
      </c>
      <c r="C75" s="18">
        <f t="shared" si="4"/>
        <v>43774</v>
      </c>
      <c r="D75" s="19" t="s">
        <v>21</v>
      </c>
      <c r="E75" s="25" t="s">
        <v>17</v>
      </c>
      <c r="F75" s="14" t="s">
        <v>22</v>
      </c>
    </row>
    <row r="76" spans="1:6" ht="24.9" customHeight="1" thickBot="1">
      <c r="A76" s="14">
        <f t="shared" si="3"/>
        <v>73</v>
      </c>
      <c r="B76" s="17">
        <f t="shared" si="5"/>
        <v>43775</v>
      </c>
      <c r="C76" s="18">
        <f t="shared" si="4"/>
        <v>43775</v>
      </c>
      <c r="D76" s="19">
        <v>63</v>
      </c>
      <c r="E76" s="20"/>
      <c r="F76" s="69" t="s">
        <v>84</v>
      </c>
    </row>
    <row r="77" spans="1:6" ht="24.9" customHeight="1" thickBot="1">
      <c r="A77" s="14">
        <f t="shared" si="3"/>
        <v>74</v>
      </c>
      <c r="B77" s="17">
        <f t="shared" si="5"/>
        <v>43776</v>
      </c>
      <c r="C77" s="18">
        <f t="shared" si="4"/>
        <v>43776</v>
      </c>
      <c r="D77" s="19">
        <v>64</v>
      </c>
      <c r="E77" s="25"/>
      <c r="F77" s="64" t="s">
        <v>85</v>
      </c>
    </row>
    <row r="78" spans="1:6" ht="24.9" customHeight="1" thickBot="1">
      <c r="A78" s="14">
        <f t="shared" si="3"/>
        <v>75</v>
      </c>
      <c r="B78" s="17">
        <f t="shared" si="5"/>
        <v>43777</v>
      </c>
      <c r="C78" s="18">
        <f t="shared" si="4"/>
        <v>43777</v>
      </c>
      <c r="D78" s="19">
        <v>65</v>
      </c>
      <c r="E78" s="25"/>
      <c r="F78" s="66" t="s">
        <v>86</v>
      </c>
    </row>
    <row r="79" spans="1:6" ht="24.9" customHeight="1" thickBot="1">
      <c r="A79" s="14">
        <f t="shared" si="3"/>
        <v>76</v>
      </c>
      <c r="B79" s="17">
        <f t="shared" si="5"/>
        <v>43780</v>
      </c>
      <c r="C79" s="18">
        <f t="shared" si="4"/>
        <v>43780</v>
      </c>
      <c r="D79" s="19">
        <v>66</v>
      </c>
      <c r="E79" s="25"/>
      <c r="F79" s="64" t="s">
        <v>87</v>
      </c>
    </row>
    <row r="80" spans="1:6" ht="24.9" customHeight="1" thickBot="1">
      <c r="A80" s="14">
        <f t="shared" si="3"/>
        <v>77</v>
      </c>
      <c r="B80" s="17">
        <f t="shared" si="5"/>
        <v>43781</v>
      </c>
      <c r="C80" s="18">
        <f t="shared" si="4"/>
        <v>43781</v>
      </c>
      <c r="D80" s="19">
        <v>67</v>
      </c>
      <c r="E80" s="25"/>
      <c r="F80" s="64" t="s">
        <v>88</v>
      </c>
    </row>
    <row r="81" spans="1:8" ht="24.9" customHeight="1" thickBot="1">
      <c r="A81" s="14">
        <f t="shared" si="3"/>
        <v>78</v>
      </c>
      <c r="B81" s="17">
        <f t="shared" si="5"/>
        <v>43782</v>
      </c>
      <c r="C81" s="18">
        <f t="shared" si="4"/>
        <v>43782</v>
      </c>
      <c r="D81" s="19">
        <v>68</v>
      </c>
      <c r="E81" s="25"/>
      <c r="F81" s="64" t="s">
        <v>89</v>
      </c>
    </row>
    <row r="82" spans="1:8" ht="24.9" customHeight="1" thickBot="1">
      <c r="A82" s="14">
        <f t="shared" si="3"/>
        <v>79</v>
      </c>
      <c r="B82" s="17">
        <f t="shared" si="5"/>
        <v>43783</v>
      </c>
      <c r="C82" s="18">
        <f t="shared" si="4"/>
        <v>43783</v>
      </c>
      <c r="D82" s="19">
        <v>69</v>
      </c>
      <c r="E82" s="25"/>
      <c r="F82" s="71" t="s">
        <v>90</v>
      </c>
    </row>
    <row r="83" spans="1:8" ht="24.9" customHeight="1" thickBot="1">
      <c r="A83" s="14">
        <f t="shared" si="3"/>
        <v>80</v>
      </c>
      <c r="B83" s="17">
        <f t="shared" si="5"/>
        <v>43784</v>
      </c>
      <c r="C83" s="18">
        <f t="shared" si="4"/>
        <v>43784</v>
      </c>
      <c r="D83" s="19">
        <v>70</v>
      </c>
      <c r="E83" s="25"/>
      <c r="F83" s="66" t="s">
        <v>91</v>
      </c>
    </row>
    <row r="84" spans="1:8" ht="24.9" customHeight="1" thickBot="1">
      <c r="A84" s="14">
        <f t="shared" si="3"/>
        <v>81</v>
      </c>
      <c r="B84" s="17">
        <f t="shared" si="5"/>
        <v>43787</v>
      </c>
      <c r="C84" s="18">
        <f t="shared" si="4"/>
        <v>43787</v>
      </c>
      <c r="D84" s="19">
        <v>71</v>
      </c>
      <c r="E84" s="25"/>
      <c r="F84" s="66" t="s">
        <v>92</v>
      </c>
    </row>
    <row r="85" spans="1:8" ht="24.9" customHeight="1" thickBot="1">
      <c r="A85" s="14">
        <f t="shared" si="3"/>
        <v>82</v>
      </c>
      <c r="B85" s="17">
        <f t="shared" si="5"/>
        <v>43788</v>
      </c>
      <c r="C85" s="18">
        <f t="shared" si="4"/>
        <v>43788</v>
      </c>
      <c r="D85" s="19">
        <v>72</v>
      </c>
      <c r="E85" s="25"/>
      <c r="F85" s="66" t="s">
        <v>93</v>
      </c>
    </row>
    <row r="86" spans="1:8" ht="24.9" customHeight="1" thickBot="1">
      <c r="A86" s="14">
        <f t="shared" si="3"/>
        <v>83</v>
      </c>
      <c r="B86" s="17">
        <f t="shared" si="5"/>
        <v>43789</v>
      </c>
      <c r="C86" s="18">
        <f t="shared" si="4"/>
        <v>43789</v>
      </c>
      <c r="D86" s="19">
        <v>73</v>
      </c>
      <c r="E86" s="25"/>
      <c r="F86" s="66" t="s">
        <v>94</v>
      </c>
    </row>
    <row r="87" spans="1:8" ht="24.9" customHeight="1" thickBot="1">
      <c r="A87" s="14">
        <f t="shared" si="3"/>
        <v>84</v>
      </c>
      <c r="B87" s="17">
        <f t="shared" si="5"/>
        <v>43790</v>
      </c>
      <c r="C87" s="18">
        <f t="shared" si="4"/>
        <v>43790</v>
      </c>
      <c r="D87" s="19">
        <v>74</v>
      </c>
      <c r="E87" s="25"/>
      <c r="F87" s="66" t="s">
        <v>95</v>
      </c>
    </row>
    <row r="88" spans="1:8" ht="24.9" customHeight="1" thickBot="1">
      <c r="A88" s="14">
        <f t="shared" si="3"/>
        <v>85</v>
      </c>
      <c r="B88" s="17">
        <f t="shared" si="5"/>
        <v>43791</v>
      </c>
      <c r="C88" s="18">
        <f t="shared" si="4"/>
        <v>43791</v>
      </c>
      <c r="D88" s="19">
        <v>75</v>
      </c>
      <c r="E88" s="25"/>
      <c r="F88" s="63" t="s">
        <v>96</v>
      </c>
    </row>
    <row r="89" spans="1:8" ht="24.9" customHeight="1" thickBot="1">
      <c r="A89" s="14">
        <f t="shared" si="3"/>
        <v>86</v>
      </c>
      <c r="B89" s="17">
        <f t="shared" si="5"/>
        <v>43794</v>
      </c>
      <c r="C89" s="18">
        <f t="shared" si="4"/>
        <v>43794</v>
      </c>
      <c r="D89" s="19" t="s">
        <v>21</v>
      </c>
      <c r="E89" s="25" t="s">
        <v>16</v>
      </c>
      <c r="F89" s="21" t="s">
        <v>22</v>
      </c>
    </row>
    <row r="90" spans="1:8" ht="24.9" customHeight="1" thickBot="1">
      <c r="A90" s="14">
        <f t="shared" si="3"/>
        <v>87</v>
      </c>
      <c r="B90" s="17">
        <f t="shared" si="5"/>
        <v>43795</v>
      </c>
      <c r="C90" s="18">
        <f t="shared" si="4"/>
        <v>43795</v>
      </c>
      <c r="D90" s="19" t="s">
        <v>21</v>
      </c>
      <c r="E90" s="25" t="s">
        <v>16</v>
      </c>
      <c r="F90" s="21" t="s">
        <v>22</v>
      </c>
    </row>
    <row r="91" spans="1:8" ht="24.9" customHeight="1" thickBot="1">
      <c r="A91" s="14">
        <f t="shared" si="3"/>
        <v>88</v>
      </c>
      <c r="B91" s="17">
        <f t="shared" si="5"/>
        <v>43796</v>
      </c>
      <c r="C91" s="18">
        <f t="shared" si="4"/>
        <v>43796</v>
      </c>
      <c r="D91" s="19" t="s">
        <v>21</v>
      </c>
      <c r="E91" s="25" t="s">
        <v>16</v>
      </c>
      <c r="F91" s="21" t="s">
        <v>22</v>
      </c>
    </row>
    <row r="92" spans="1:8" ht="24.9" customHeight="1" thickBot="1">
      <c r="A92" s="14">
        <f t="shared" si="3"/>
        <v>89</v>
      </c>
      <c r="B92" s="17">
        <f t="shared" si="5"/>
        <v>43797</v>
      </c>
      <c r="C92" s="18">
        <f t="shared" si="4"/>
        <v>43797</v>
      </c>
      <c r="D92" s="19" t="s">
        <v>21</v>
      </c>
      <c r="E92" s="25" t="s">
        <v>16</v>
      </c>
      <c r="F92" s="21" t="s">
        <v>22</v>
      </c>
    </row>
    <row r="93" spans="1:8" ht="24.9" customHeight="1" thickBot="1">
      <c r="A93" s="14">
        <f t="shared" si="3"/>
        <v>90</v>
      </c>
      <c r="B93" s="17">
        <f t="shared" si="5"/>
        <v>43798</v>
      </c>
      <c r="C93" s="18">
        <f t="shared" si="4"/>
        <v>43798</v>
      </c>
      <c r="D93" s="19" t="s">
        <v>21</v>
      </c>
      <c r="E93" s="25" t="s">
        <v>16</v>
      </c>
      <c r="F93" s="21" t="s">
        <v>22</v>
      </c>
    </row>
    <row r="94" spans="1:8" ht="24.9" customHeight="1" thickBot="1">
      <c r="A94" s="14">
        <f t="shared" si="3"/>
        <v>91</v>
      </c>
      <c r="B94" s="17">
        <f t="shared" si="5"/>
        <v>43801</v>
      </c>
      <c r="C94" s="18">
        <f t="shared" si="4"/>
        <v>43801</v>
      </c>
      <c r="D94" s="19">
        <v>76</v>
      </c>
      <c r="E94" s="26"/>
      <c r="F94" s="63" t="s">
        <v>97</v>
      </c>
    </row>
    <row r="95" spans="1:8" ht="24.9" customHeight="1" thickBot="1">
      <c r="A95" s="14">
        <f t="shared" si="3"/>
        <v>92</v>
      </c>
      <c r="B95" s="17">
        <f t="shared" si="5"/>
        <v>43802</v>
      </c>
      <c r="C95" s="18">
        <f t="shared" si="4"/>
        <v>43802</v>
      </c>
      <c r="D95" s="19">
        <v>77</v>
      </c>
      <c r="E95" s="26"/>
      <c r="F95" s="72" t="s">
        <v>98</v>
      </c>
    </row>
    <row r="96" spans="1:8" ht="24.9" customHeight="1" thickBot="1">
      <c r="A96" s="14">
        <f t="shared" si="3"/>
        <v>93</v>
      </c>
      <c r="B96" s="17">
        <f t="shared" si="5"/>
        <v>43803</v>
      </c>
      <c r="C96" s="18">
        <f t="shared" si="4"/>
        <v>43803</v>
      </c>
      <c r="D96" s="19">
        <v>78</v>
      </c>
      <c r="E96" s="25"/>
      <c r="F96" s="66" t="s">
        <v>99</v>
      </c>
      <c r="H96" s="23"/>
    </row>
    <row r="97" spans="1:8" ht="24.9" customHeight="1" thickBot="1">
      <c r="A97" s="14">
        <f t="shared" si="3"/>
        <v>94</v>
      </c>
      <c r="B97" s="17">
        <f t="shared" si="5"/>
        <v>43804</v>
      </c>
      <c r="C97" s="18">
        <f t="shared" si="4"/>
        <v>43804</v>
      </c>
      <c r="D97" s="19">
        <v>79</v>
      </c>
      <c r="E97" s="25"/>
      <c r="F97" s="66" t="s">
        <v>100</v>
      </c>
    </row>
    <row r="98" spans="1:8" ht="24.9" customHeight="1" thickBot="1">
      <c r="A98" s="14">
        <f t="shared" si="3"/>
        <v>95</v>
      </c>
      <c r="B98" s="17">
        <f t="shared" si="5"/>
        <v>43805</v>
      </c>
      <c r="C98" s="18">
        <f t="shared" si="4"/>
        <v>43805</v>
      </c>
      <c r="D98" s="19">
        <v>80</v>
      </c>
      <c r="E98" s="25"/>
      <c r="F98" s="63" t="s">
        <v>101</v>
      </c>
    </row>
    <row r="99" spans="1:8" ht="24.9" customHeight="1" thickBot="1">
      <c r="A99" s="14">
        <f t="shared" si="3"/>
        <v>96</v>
      </c>
      <c r="B99" s="17">
        <f t="shared" si="5"/>
        <v>43808</v>
      </c>
      <c r="C99" s="18">
        <f t="shared" si="4"/>
        <v>43808</v>
      </c>
      <c r="D99" s="19">
        <v>81</v>
      </c>
      <c r="E99" s="25"/>
      <c r="F99" s="66" t="s">
        <v>102</v>
      </c>
    </row>
    <row r="100" spans="1:8" ht="24.9" customHeight="1" thickBot="1">
      <c r="A100" s="14">
        <f t="shared" si="3"/>
        <v>97</v>
      </c>
      <c r="B100" s="17">
        <f t="shared" si="5"/>
        <v>43809</v>
      </c>
      <c r="C100" s="18">
        <f t="shared" si="4"/>
        <v>43809</v>
      </c>
      <c r="D100" s="19">
        <v>82</v>
      </c>
      <c r="E100" s="25"/>
      <c r="F100" s="66" t="s">
        <v>103</v>
      </c>
    </row>
    <row r="101" spans="1:8" ht="24.9" customHeight="1" thickBot="1">
      <c r="A101" s="14">
        <f t="shared" si="3"/>
        <v>98</v>
      </c>
      <c r="B101" s="17">
        <f t="shared" si="5"/>
        <v>43810</v>
      </c>
      <c r="C101" s="18">
        <f t="shared" si="4"/>
        <v>43810</v>
      </c>
      <c r="D101" s="19">
        <v>83</v>
      </c>
      <c r="E101" s="20"/>
      <c r="F101" s="66" t="s">
        <v>104</v>
      </c>
    </row>
    <row r="102" spans="1:8" ht="24.9" customHeight="1" thickBot="1">
      <c r="A102" s="14">
        <f t="shared" si="3"/>
        <v>99</v>
      </c>
      <c r="B102" s="17">
        <f t="shared" si="5"/>
        <v>43811</v>
      </c>
      <c r="C102" s="18">
        <f t="shared" si="4"/>
        <v>43811</v>
      </c>
      <c r="D102" s="19">
        <v>84</v>
      </c>
      <c r="E102" s="20"/>
      <c r="F102" s="66" t="s">
        <v>106</v>
      </c>
    </row>
    <row r="103" spans="1:8" ht="24.9" customHeight="1" thickBot="1">
      <c r="A103" s="14">
        <f t="shared" si="3"/>
        <v>100</v>
      </c>
      <c r="B103" s="17">
        <f t="shared" si="5"/>
        <v>43812</v>
      </c>
      <c r="C103" s="18">
        <f t="shared" si="4"/>
        <v>43812</v>
      </c>
      <c r="D103" s="19">
        <v>85</v>
      </c>
      <c r="E103" s="25"/>
      <c r="F103" s="72" t="s">
        <v>105</v>
      </c>
    </row>
    <row r="104" spans="1:8" ht="24.75" customHeight="1" thickBot="1">
      <c r="A104" s="14">
        <f t="shared" si="3"/>
        <v>101</v>
      </c>
      <c r="B104" s="17">
        <f>IF(MOD(A103,5),B103+1,B103+3)</f>
        <v>43815</v>
      </c>
      <c r="C104" s="18">
        <f t="shared" si="4"/>
        <v>43815</v>
      </c>
      <c r="D104" s="19">
        <v>86</v>
      </c>
      <c r="E104" s="20"/>
      <c r="F104" s="73" t="s">
        <v>108</v>
      </c>
    </row>
    <row r="105" spans="1:8" ht="24.75" customHeight="1" thickBot="1">
      <c r="A105" s="14">
        <f t="shared" si="3"/>
        <v>102</v>
      </c>
      <c r="B105" s="17">
        <f>IF(MOD(A104,5),B104+1,B104+3)</f>
        <v>43816</v>
      </c>
      <c r="C105" s="18">
        <f t="shared" si="4"/>
        <v>43816</v>
      </c>
      <c r="D105" s="19">
        <v>87</v>
      </c>
      <c r="E105" s="20"/>
      <c r="F105" s="73" t="s">
        <v>108</v>
      </c>
    </row>
    <row r="106" spans="1:8" ht="24.75" customHeight="1" thickBot="1">
      <c r="A106" s="14">
        <f t="shared" si="3"/>
        <v>103</v>
      </c>
      <c r="B106" s="17">
        <f>IF(MOD(A105,5),B105+1,B105+3)</f>
        <v>43817</v>
      </c>
      <c r="C106" s="18">
        <f t="shared" si="4"/>
        <v>43817</v>
      </c>
      <c r="D106" s="19">
        <v>88</v>
      </c>
      <c r="E106" s="20"/>
      <c r="F106" s="73" t="s">
        <v>108</v>
      </c>
    </row>
    <row r="107" spans="1:8" ht="24.75" customHeight="1" thickBot="1">
      <c r="A107" s="14">
        <f t="shared" si="3"/>
        <v>104</v>
      </c>
      <c r="B107" s="17">
        <f>IF(MOD(A106,5),B106+1,B106+3)</f>
        <v>43818</v>
      </c>
      <c r="C107" s="18">
        <f t="shared" si="4"/>
        <v>43818</v>
      </c>
      <c r="D107" s="19">
        <v>89</v>
      </c>
      <c r="E107" s="20" t="s">
        <v>12</v>
      </c>
      <c r="F107" s="29" t="s">
        <v>107</v>
      </c>
      <c r="H107" s="23"/>
    </row>
    <row r="108" spans="1:8" ht="24.75" customHeight="1" thickBot="1">
      <c r="A108" s="14">
        <f t="shared" si="3"/>
        <v>105</v>
      </c>
      <c r="B108" s="17">
        <f>IF(MOD(A107,5),B107+1,B107+3)</f>
        <v>43819</v>
      </c>
      <c r="C108" s="18" t="s">
        <v>11</v>
      </c>
      <c r="D108" s="19">
        <v>90</v>
      </c>
      <c r="E108" s="20" t="s">
        <v>12</v>
      </c>
      <c r="F108" s="29" t="s">
        <v>107</v>
      </c>
      <c r="H108" s="23"/>
    </row>
    <row r="109" spans="1:8" ht="15" customHeight="1" thickBot="1"/>
    <row r="110" spans="1:8" ht="15" customHeight="1" thickBot="1"/>
    <row r="111" spans="1:8" ht="15" customHeight="1" thickBot="1"/>
    <row r="112" spans="1:8" ht="15" customHeight="1" thickBot="1"/>
    <row r="113" spans="2:4" ht="15" customHeight="1" thickBot="1"/>
    <row r="114" spans="2:4" ht="15" customHeight="1" thickBot="1"/>
    <row r="115" spans="2:4" ht="15" customHeight="1" thickBot="1"/>
    <row r="116" spans="2:4" ht="15" customHeight="1" thickBot="1"/>
    <row r="117" spans="2:4" ht="15" customHeight="1" thickBot="1"/>
    <row r="118" spans="2:4" ht="15" customHeight="1" thickBot="1"/>
    <row r="119" spans="2:4" ht="15" customHeight="1" thickBot="1">
      <c r="B119" s="27" t="s">
        <v>4</v>
      </c>
      <c r="C119" s="27"/>
      <c r="D119" s="27" t="s">
        <v>5</v>
      </c>
    </row>
    <row r="120" spans="2:4" ht="15" customHeight="1" thickBot="1">
      <c r="B120" s="27" t="s">
        <v>0</v>
      </c>
      <c r="C120" s="27"/>
      <c r="D120" s="27" t="s">
        <v>6</v>
      </c>
    </row>
    <row r="121" spans="2:4" ht="15" customHeight="1" thickBot="1">
      <c r="B121" s="27" t="s">
        <v>7</v>
      </c>
      <c r="C121" s="27"/>
      <c r="D121" s="27" t="s">
        <v>8</v>
      </c>
    </row>
    <row r="122" spans="2:4" ht="15" customHeight="1" thickBot="1">
      <c r="B122" s="27" t="s">
        <v>2</v>
      </c>
      <c r="C122" s="27"/>
      <c r="D122" s="27" t="s">
        <v>9</v>
      </c>
    </row>
    <row r="123" spans="2:4" ht="15" customHeight="1" thickBot="1"/>
    <row r="124" spans="2:4" ht="15" customHeight="1" thickBot="1"/>
    <row r="125" spans="2:4" ht="15" customHeight="1" thickBot="1"/>
    <row r="126" spans="2:4" ht="15" customHeight="1" thickBot="1"/>
    <row r="127" spans="2:4" ht="15" customHeight="1" thickBot="1"/>
    <row r="128" spans="2:4" ht="15" customHeight="1" thickBot="1"/>
    <row r="129" ht="15" customHeight="1" thickBot="1"/>
    <row r="130" ht="15" customHeight="1" thickBot="1"/>
    <row r="131" ht="15" customHeight="1" thickBot="1"/>
    <row r="132" ht="15" customHeight="1" thickBot="1"/>
    <row r="133" ht="15" customHeight="1" thickBot="1"/>
    <row r="134" ht="15" customHeight="1" thickBot="1"/>
    <row r="135" ht="15" customHeight="1" thickBot="1"/>
    <row r="136" ht="15" customHeight="1" thickBot="1"/>
    <row r="137" ht="15" customHeight="1" thickBot="1"/>
    <row r="138" ht="15" customHeight="1" thickBot="1"/>
    <row r="139" ht="15" customHeight="1" thickBot="1"/>
    <row r="140" ht="15" customHeight="1" thickBot="1"/>
    <row r="141" ht="15" customHeight="1" thickBot="1"/>
    <row r="142" ht="15" customHeight="1" thickBot="1"/>
    <row r="143" ht="15" customHeight="1" thickBot="1"/>
    <row r="144" ht="15" customHeight="1" thickBot="1"/>
    <row r="145" ht="15" customHeight="1" thickBot="1"/>
    <row r="146" ht="15" customHeight="1" thickBot="1"/>
    <row r="147" ht="15" customHeight="1" thickBot="1"/>
    <row r="148" ht="15" customHeight="1" thickBot="1"/>
    <row r="149" ht="15" customHeight="1" thickBot="1"/>
    <row r="150" ht="15" customHeight="1" thickBot="1"/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37"/>
  <sheetViews>
    <sheetView tabSelected="1" topLeftCell="A12" zoomScaleNormal="100" workbookViewId="0">
      <selection activeCell="E11" sqref="E11:G11"/>
    </sheetView>
  </sheetViews>
  <sheetFormatPr defaultColWidth="9.08984375" defaultRowHeight="12.5"/>
  <cols>
    <col min="1" max="1" width="4.90625" style="3" customWidth="1"/>
    <col min="2" max="2" width="3.6328125" style="3" customWidth="1"/>
    <col min="3" max="3" width="11.08984375" style="3" customWidth="1"/>
    <col min="4" max="4" width="4.6328125" style="2" customWidth="1"/>
    <col min="5" max="5" width="3.6328125" style="2" customWidth="1"/>
    <col min="6" max="6" width="11.08984375" style="2" customWidth="1"/>
    <col min="7" max="7" width="4.6328125" style="2" customWidth="1"/>
    <col min="8" max="8" width="3.6328125" style="2" customWidth="1"/>
    <col min="9" max="9" width="11.08984375" style="2" customWidth="1"/>
    <col min="10" max="10" width="4.6328125" style="2" customWidth="1"/>
    <col min="11" max="11" width="3.6328125" style="2" customWidth="1"/>
    <col min="12" max="12" width="11.08984375" style="2" customWidth="1"/>
    <col min="13" max="13" width="4.6328125" style="2" customWidth="1"/>
    <col min="14" max="14" width="3.6328125" style="2" customWidth="1"/>
    <col min="15" max="15" width="11.08984375" style="2" customWidth="1"/>
    <col min="16" max="16" width="4.6328125" style="2" customWidth="1"/>
    <col min="17" max="16384" width="9.08984375" style="1"/>
  </cols>
  <sheetData>
    <row r="1" spans="1:19" s="10" customFormat="1" ht="45" customHeight="1" thickBot="1">
      <c r="A1" s="11" t="str">
        <f>List_View!A1</f>
        <v>Algebra 2 — Fall 2019</v>
      </c>
      <c r="B1" s="8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9" s="36" customFormat="1" ht="9.9" customHeight="1">
      <c r="A2" s="93">
        <v>1</v>
      </c>
      <c r="B2" s="30" t="str">
        <f>List_View!$D4</f>
        <v>*</v>
      </c>
      <c r="C2" s="31" t="str">
        <f>IF(ISBLANK(INDEX(Comment,(5*(ROW()-2)/2+1))),"",INDEX(Comment,((5*(ROW()-2)/2+1))))</f>
        <v/>
      </c>
      <c r="D2" s="32">
        <f>List_View!$B4</f>
        <v>43675</v>
      </c>
      <c r="E2" s="30" t="str">
        <f>List_View!$D5</f>
        <v>*</v>
      </c>
      <c r="F2" s="31" t="str">
        <f>IF(ISBLANK(INDEX(Comment,(5*(ROW()-2)/2+2))),"",INDEX(Comment,((5*(ROW()-2)/2+2))))</f>
        <v/>
      </c>
      <c r="G2" s="33">
        <f>List_View!$B5</f>
        <v>43676</v>
      </c>
      <c r="H2" s="30" t="str">
        <f>List_View!$D6</f>
        <v>*</v>
      </c>
      <c r="I2" s="31" t="str">
        <f>IF(ISBLANK(INDEX(Comment,(5*(ROW()-2)/2+3))),"",INDEX(Comment,((5*(ROW()-2)/2+3))))</f>
        <v/>
      </c>
      <c r="J2" s="33">
        <f>List_View!$B6</f>
        <v>43677</v>
      </c>
      <c r="K2" s="30">
        <f>List_View!$D7</f>
        <v>1</v>
      </c>
      <c r="L2" s="34" t="str">
        <f>IF(ISBLANK(INDEX(Comment,(5*(ROW()-2)/2+4))),"",INDEX(Comment,((5*(ROW()-2)/2+4))))</f>
        <v/>
      </c>
      <c r="M2" s="33">
        <f>List_View!$B7</f>
        <v>43678</v>
      </c>
      <c r="N2" s="30">
        <f>List_View!$D8</f>
        <v>2</v>
      </c>
      <c r="O2" s="31" t="str">
        <f>IF(ISBLANK(INDEX(Comment,(5*(ROW()-2)/2+5))),"",INDEX(Comment,((5*(ROW()-2)/2+5))))</f>
        <v/>
      </c>
      <c r="P2" s="35">
        <f>List_View!$B8</f>
        <v>43679</v>
      </c>
    </row>
    <row r="3" spans="1:19" s="6" customFormat="1" ht="24.9" customHeight="1" thickBot="1">
      <c r="A3" s="84"/>
      <c r="B3" s="88" t="str">
        <f>INDEX(Topic,5*((ROW()-3)/2)+1)</f>
        <v>NO SCHOOL</v>
      </c>
      <c r="C3" s="89"/>
      <c r="D3" s="90"/>
      <c r="E3" s="88" t="str">
        <f>INDEX(Topic,5*((ROW()-3)/2)+2)</f>
        <v>NO SCHOOL</v>
      </c>
      <c r="F3" s="89"/>
      <c r="G3" s="90"/>
      <c r="H3" s="88" t="str">
        <f>INDEX(Topic,5*((ROW()-3)/2)+3)</f>
        <v>NO SCHOOL</v>
      </c>
      <c r="I3" s="89"/>
      <c r="J3" s="90"/>
      <c r="K3" s="80" t="str">
        <f>INDEX(Topic,5*((ROW()-3)/2)+4)</f>
        <v>1A.1 - Number Systems</v>
      </c>
      <c r="L3" s="81"/>
      <c r="M3" s="82"/>
      <c r="N3" s="95" t="str">
        <f>INDEX(Topic,5*((ROW()-3)/2)+5)</f>
        <v>1A.2 - Characteristics Given Graph</v>
      </c>
      <c r="O3" s="96"/>
      <c r="P3" s="97"/>
    </row>
    <row r="4" spans="1:19" s="7" customFormat="1" ht="9.9" customHeight="1">
      <c r="A4" s="93">
        <v>2</v>
      </c>
      <c r="B4" s="37">
        <f>List_View!$D9</f>
        <v>3</v>
      </c>
      <c r="C4" s="38" t="str">
        <f>IF(ISBLANK(INDEX(Comment,(5*(ROW()-2)/2+1))),"",INDEX(Comment,((5*(ROW()-2)/2+1))))</f>
        <v/>
      </c>
      <c r="D4" s="39">
        <f>List_View!$B9</f>
        <v>43682</v>
      </c>
      <c r="E4" s="37">
        <f>List_View!$D10</f>
        <v>4</v>
      </c>
      <c r="F4" s="38" t="str">
        <f>IF(ISBLANK(INDEX(Comment,(5*(ROW()-2)/2+2))),"",INDEX(Comment,((5*(ROW()-2)/2+2))))</f>
        <v/>
      </c>
      <c r="G4" s="39">
        <f>List_View!$B10</f>
        <v>43683</v>
      </c>
      <c r="H4" s="40">
        <f>List_View!$D11</f>
        <v>5</v>
      </c>
      <c r="I4" s="41" t="str">
        <f>IF(ISBLANK(INDEX(Comment,(5*(ROW()-2)/2+3))),"",INDEX(Comment,((5*(ROW()-2)/2+3))))</f>
        <v/>
      </c>
      <c r="J4" s="42">
        <f>List_View!$B11</f>
        <v>43684</v>
      </c>
      <c r="K4" s="40">
        <f>List_View!$D12</f>
        <v>6</v>
      </c>
      <c r="L4" s="41" t="str">
        <f>IF(ISBLANK(INDEX(Comment,(5*(ROW()-2)/2+4))),"",INDEX(Comment,((5*(ROW()-2)/2+4))))</f>
        <v/>
      </c>
      <c r="M4" s="43">
        <f>List_View!$B12</f>
        <v>43685</v>
      </c>
      <c r="N4" s="40">
        <f>List_View!$D13</f>
        <v>7</v>
      </c>
      <c r="O4" s="41" t="str">
        <f>IF(ISBLANK(INDEX(Comment,(5*(ROW()-2)/2+5))),"",INDEX(Comment,((5*(ROW()-2)/2+5))))</f>
        <v/>
      </c>
      <c r="P4" s="44">
        <f>List_View!$B13</f>
        <v>43686</v>
      </c>
      <c r="S4" s="45"/>
    </row>
    <row r="5" spans="1:19" s="6" customFormat="1" ht="24.9" customHeight="1" thickBot="1">
      <c r="A5" s="84"/>
      <c r="B5" s="91" t="str">
        <f>INDEX(Topic,5*((ROW()-3)/2)+1)</f>
        <v>1A.3 - Operations with Complex Numbers</v>
      </c>
      <c r="C5" s="92"/>
      <c r="D5" s="92"/>
      <c r="E5" s="111" t="str">
        <f>INDEX(Topic,5*((ROW()-3)/2)+2)</f>
        <v>1A.4 - Square Root &amp; Trinomial (a=1) Methods and GCF</v>
      </c>
      <c r="F5" s="92"/>
      <c r="G5" s="94"/>
      <c r="H5" s="112" t="str">
        <f>INDEX(Topic,5*((ROW()-3)/2)+3)</f>
        <v>1A.5 - Trinomial A&gt;1</v>
      </c>
      <c r="I5" s="81"/>
      <c r="J5" s="82"/>
      <c r="K5" s="80" t="str">
        <f>INDEX(Topic,5*((ROW()-3)/2)+4)</f>
        <v>1A.6 - DOTS/SOTS and Grouping</v>
      </c>
      <c r="L5" s="81"/>
      <c r="M5" s="82"/>
      <c r="N5" s="95" t="str">
        <f>INDEX(Topic,5*((ROW()-3)/2)+5)</f>
        <v>1A.7 - Review</v>
      </c>
      <c r="O5" s="96"/>
      <c r="P5" s="97"/>
    </row>
    <row r="6" spans="1:19" s="36" customFormat="1" ht="9.9" customHeight="1">
      <c r="A6" s="93">
        <v>3</v>
      </c>
      <c r="B6" s="40">
        <f>List_View!$D14</f>
        <v>8</v>
      </c>
      <c r="C6" s="41" t="str">
        <f>IF(ISBLANK(INDEX(Comment,(5*(ROW()-2)/2+1))),"",INDEX(Comment,((5*(ROW()-2)/2+1))))</f>
        <v/>
      </c>
      <c r="D6" s="39">
        <f>List_View!$B14</f>
        <v>43689</v>
      </c>
      <c r="E6" s="40">
        <f>List_View!$D15</f>
        <v>9</v>
      </c>
      <c r="F6" s="38" t="str">
        <f>IF(ISBLANK(INDEX(Comment,(5*(ROW()-2)/2+2))),"",INDEX(Comment,((5*(ROW()-2)/2+2))))</f>
        <v/>
      </c>
      <c r="G6" s="39">
        <f>List_View!$B15</f>
        <v>43690</v>
      </c>
      <c r="H6" s="40">
        <f>List_View!$D16</f>
        <v>10</v>
      </c>
      <c r="I6" s="41" t="str">
        <f>IF(ISBLANK(INDEX(Comment,(5*(ROW()-2)/2+3))),"",INDEX(Comment,((5*(ROW()-2)/2+3))))</f>
        <v/>
      </c>
      <c r="J6" s="39">
        <f>List_View!$B16</f>
        <v>43691</v>
      </c>
      <c r="K6" s="37">
        <f>List_View!$D17</f>
        <v>11</v>
      </c>
      <c r="L6" s="38" t="str">
        <f>IF(ISBLANK(INDEX(Comment,(5*(ROW()-2)/2+4))),"",INDEX(Comment,((5*(ROW()-2)/2+4))))</f>
        <v/>
      </c>
      <c r="M6" s="46">
        <f>List_View!$B17</f>
        <v>43692</v>
      </c>
      <c r="N6" s="47">
        <f>List_View!$D18</f>
        <v>12</v>
      </c>
      <c r="O6" s="41" t="str">
        <f>IF(ISBLANK(INDEX(Comment,(5*(ROW()-2)/2+5))),"",INDEX(Comment,((5*(ROW()-2)/2+5))))</f>
        <v>Pep Rally</v>
      </c>
      <c r="P6" s="48">
        <f>List_View!$B18</f>
        <v>43693</v>
      </c>
    </row>
    <row r="7" spans="1:19" s="6" customFormat="1" ht="24.9" customHeight="1" thickBot="1">
      <c r="A7" s="84"/>
      <c r="B7" s="85" t="str">
        <f>INDEX(Topic,5*((ROW()-3)/2)+1)</f>
        <v>Unit 1A Test</v>
      </c>
      <c r="C7" s="86"/>
      <c r="D7" s="86"/>
      <c r="E7" s="80" t="str">
        <f>INDEX(Topic,5*((ROW()-3)/2)+2)</f>
        <v>1B.1 - Solve by Factoring &amp; Square Root</v>
      </c>
      <c r="F7" s="81"/>
      <c r="G7" s="81"/>
      <c r="H7" s="91" t="str">
        <f>INDEX(Topic,5*((ROW()-3)/2)+3)</f>
        <v>1B.2 - Solve by CTS &amp; Square Root</v>
      </c>
      <c r="I7" s="92"/>
      <c r="J7" s="94"/>
      <c r="K7" s="80" t="str">
        <f>INDEX(Topic,5*((ROW()-3)/2)+4)</f>
        <v xml:space="preserve">1B.3 - Discriminant </v>
      </c>
      <c r="L7" s="81"/>
      <c r="M7" s="82"/>
      <c r="N7" s="80" t="str">
        <f>INDEX(Topic,5*((ROW()-3)/2)+5)</f>
        <v xml:space="preserve">1B.4 - Quadratic Formula </v>
      </c>
      <c r="O7" s="81"/>
      <c r="P7" s="101"/>
    </row>
    <row r="8" spans="1:19" s="36" customFormat="1" ht="9.9" customHeight="1">
      <c r="A8" s="93">
        <v>4</v>
      </c>
      <c r="B8" s="47">
        <f>List_View!$D19</f>
        <v>13</v>
      </c>
      <c r="C8" s="38" t="str">
        <f>IF(ISBLANK(INDEX(Comment,(5*(ROW()-2)/2+1))),"",INDEX(Comment,((5*(ROW()-2)/2+1))))</f>
        <v/>
      </c>
      <c r="D8" s="39">
        <f>List_View!$B19</f>
        <v>43696</v>
      </c>
      <c r="E8" s="37">
        <f>List_View!$D20</f>
        <v>14</v>
      </c>
      <c r="F8" s="41" t="str">
        <f>IF(ISBLANK(INDEX(Comment,(5*(ROW()-2)/2+2))),"",INDEX(Comment,((5*(ROW()-2)/2+2))))</f>
        <v/>
      </c>
      <c r="G8" s="39">
        <f>List_View!$B20</f>
        <v>43697</v>
      </c>
      <c r="H8" s="37">
        <f>List_View!$D21</f>
        <v>15</v>
      </c>
      <c r="I8" s="41" t="str">
        <f>IF(ISBLANK(INDEX(Comment,(5*(ROW()-2)/2+3))),"",INDEX(Comment,((5*(ROW()-2)/2+3))))</f>
        <v/>
      </c>
      <c r="J8" s="39">
        <f>List_View!$B21</f>
        <v>43698</v>
      </c>
      <c r="K8" s="37">
        <f>List_View!$D22</f>
        <v>16</v>
      </c>
      <c r="L8" s="38" t="str">
        <f>IF(ISBLANK(INDEX(Comment,(5*(ROW()-2)/2+4))),"",INDEX(Comment,((5*(ROW()-2)/2+4))))</f>
        <v/>
      </c>
      <c r="M8" s="46">
        <f>List_View!$B22</f>
        <v>43699</v>
      </c>
      <c r="N8" s="47">
        <f>List_View!$D23</f>
        <v>17</v>
      </c>
      <c r="O8" s="41" t="str">
        <f>IF(ISBLANK(INDEX(Comment,(5*(ROW()-2)/2+5))),"",INDEX(Comment,((5*(ROW()-2)/2+5))))</f>
        <v/>
      </c>
      <c r="P8" s="48">
        <f>List_View!$B23</f>
        <v>43700</v>
      </c>
      <c r="Q8" s="49"/>
    </row>
    <row r="9" spans="1:19" s="6" customFormat="1" ht="24.9" customHeight="1">
      <c r="A9" s="84"/>
      <c r="B9" s="80" t="str">
        <f>INDEX(Topic,5*((ROW()-3)/2)+1)</f>
        <v>1B.5 - Putting it all together - Applications</v>
      </c>
      <c r="C9" s="81"/>
      <c r="D9" s="82"/>
      <c r="E9" s="80" t="str">
        <f>INDEX(Topic,5*((ROW()-3)/2)+2)</f>
        <v>1B.6 - Review</v>
      </c>
      <c r="F9" s="81"/>
      <c r="G9" s="81"/>
      <c r="H9" s="99" t="str">
        <f>INDEX(Topic,5*((ROW()-3)/2)+3)</f>
        <v>Unit 1B Test</v>
      </c>
      <c r="I9" s="100"/>
      <c r="J9" s="100"/>
      <c r="K9" s="91" t="str">
        <f>INDEX(Topic,5*((ROW()-3)/2)+4)</f>
        <v>2.1 - Intro to Polynomials &amp; operations</v>
      </c>
      <c r="L9" s="92"/>
      <c r="M9" s="94"/>
      <c r="N9" s="80" t="str">
        <f>INDEX(Topic,5*((ROW()-3)/2)+5)</f>
        <v>2.2 - Combining Functions</v>
      </c>
      <c r="O9" s="81"/>
      <c r="P9" s="101"/>
    </row>
    <row r="10" spans="1:19" s="36" customFormat="1" ht="9.9" customHeight="1">
      <c r="A10" s="83">
        <v>5</v>
      </c>
      <c r="B10" s="37">
        <f>List_View!$D24</f>
        <v>18</v>
      </c>
      <c r="C10" s="38" t="str">
        <f>IF(ISBLANK(INDEX(Comment,(5*(ROW()-2)/2+1))),"",INDEX(Comment,((5*(ROW()-2)/2+1))))</f>
        <v/>
      </c>
      <c r="D10" s="39">
        <f>List_View!$B24</f>
        <v>43703</v>
      </c>
      <c r="E10" s="37">
        <f>List_View!$D25</f>
        <v>19</v>
      </c>
      <c r="F10" s="41" t="str">
        <f>IF(ISBLANK(INDEX(Comment,(5*(ROW()-2)/2+2))),"",INDEX(Comment,((5*(ROW()-2)/2+2))))</f>
        <v/>
      </c>
      <c r="G10" s="39">
        <f>List_View!$B25</f>
        <v>43704</v>
      </c>
      <c r="H10" s="37">
        <f>List_View!$D26</f>
        <v>20</v>
      </c>
      <c r="I10" s="38" t="str">
        <f>IF(ISBLANK(INDEX(Comment,(5*(ROW()-2)/2+3))),"",INDEX(Comment,((5*(ROW()-2)/2+3))))</f>
        <v>Early Release Day</v>
      </c>
      <c r="J10" s="39">
        <f>List_View!$B26</f>
        <v>43705</v>
      </c>
      <c r="K10" s="37">
        <f>List_View!$D27</f>
        <v>21</v>
      </c>
      <c r="L10" s="41" t="str">
        <f>IF(ISBLANK(INDEX(Comment,(5*(ROW()-2)/2+4))),"",INDEX(Comment,((5*(ROW()-2)/2+4))))</f>
        <v/>
      </c>
      <c r="M10" s="39">
        <f>List_View!$B27</f>
        <v>43706</v>
      </c>
      <c r="N10" s="37">
        <f>List_View!$D28</f>
        <v>22</v>
      </c>
      <c r="O10" s="41" t="str">
        <f>IF(ISBLANK(INDEX(Comment,(5*(ROW()-2)/2+5))),"",INDEX(Comment,((5*(ROW()-2)/2+5))))</f>
        <v/>
      </c>
      <c r="P10" s="48">
        <f>List_View!$B28</f>
        <v>43707</v>
      </c>
    </row>
    <row r="11" spans="1:19" s="6" customFormat="1" ht="24.9" customHeight="1">
      <c r="A11" s="83"/>
      <c r="B11" s="91" t="str">
        <f>INDEX(Topic,5*((ROW()-3)/2)+1)</f>
        <v>2.3 - Binomial Expansion</v>
      </c>
      <c r="C11" s="92"/>
      <c r="D11" s="94"/>
      <c r="E11" s="80" t="str">
        <f>INDEX(Topic,5*((ROW()-3)/2)+2)</f>
        <v>2.4 - All Practice</v>
      </c>
      <c r="F11" s="81"/>
      <c r="G11" s="82"/>
      <c r="H11" s="80" t="str">
        <f>INDEX(Topic,5*((ROW()-3)/2)+3)</f>
        <v>2.5 - Long &amp; Synthetic Division</v>
      </c>
      <c r="I11" s="81"/>
      <c r="J11" s="82"/>
      <c r="K11" s="80" t="str">
        <f>INDEX(Topic,5*((ROW()-3)/2)+4)</f>
        <v>2.6 Review</v>
      </c>
      <c r="L11" s="81"/>
      <c r="M11" s="82"/>
      <c r="N11" s="99" t="str">
        <f>INDEX(Topic,5*((ROW()-3)/2)+5)</f>
        <v>Unit 2 Test</v>
      </c>
      <c r="O11" s="100"/>
      <c r="P11" s="107"/>
      <c r="S11" s="50"/>
    </row>
    <row r="12" spans="1:19" s="36" customFormat="1" ht="9.9" customHeight="1">
      <c r="A12" s="83">
        <v>6</v>
      </c>
      <c r="B12" s="37" t="str">
        <f>List_View!$D29</f>
        <v>*</v>
      </c>
      <c r="C12" s="41" t="str">
        <f>IF(ISBLANK(INDEX(Comment,(5*(ROW()-2)/2+1))),"",INDEX(Comment,((5*(ROW()-2)/2+1))))</f>
        <v>Labor Day</v>
      </c>
      <c r="D12" s="39">
        <f>List_View!$B29</f>
        <v>43710</v>
      </c>
      <c r="E12" s="37">
        <f>List_View!$D30</f>
        <v>23</v>
      </c>
      <c r="F12" s="38" t="str">
        <f>IF(ISBLANK(INDEX(Comment,(5*(ROW()-2)/2+2))),"",INDEX(Comment,((5*(ROW()-2)/2+2))))</f>
        <v/>
      </c>
      <c r="G12" s="39">
        <f>List_View!$B30</f>
        <v>43711</v>
      </c>
      <c r="H12" s="37">
        <f>List_View!$D31</f>
        <v>24</v>
      </c>
      <c r="I12" s="41" t="str">
        <f>IF(ISBLANK(INDEX(Comment,(5*(ROW()-2)/2+3))),"",INDEX(Comment,((5*(ROW()-2)/2+3))))</f>
        <v/>
      </c>
      <c r="J12" s="39">
        <f>List_View!$B31</f>
        <v>43712</v>
      </c>
      <c r="K12" s="37">
        <f>List_View!$D32</f>
        <v>25</v>
      </c>
      <c r="L12" s="41" t="str">
        <f>IF(ISBLANK(INDEX(Comment,(5*(ROW()-2)/2+4))),"",INDEX(Comment,((5*(ROW()-2)/2+4))))</f>
        <v/>
      </c>
      <c r="M12" s="39">
        <f>List_View!$B32</f>
        <v>43713</v>
      </c>
      <c r="N12" s="37">
        <f>List_View!$D33</f>
        <v>26</v>
      </c>
      <c r="O12" s="41" t="str">
        <f>IF(ISBLANK(INDEX(Comment,(5*(ROW()-2)/2+5))),"",INDEX(Comment,((5*(ROW()-2)/2+5))))</f>
        <v/>
      </c>
      <c r="P12" s="48">
        <f>List_View!$B33</f>
        <v>43714</v>
      </c>
    </row>
    <row r="13" spans="1:19" s="6" customFormat="1" ht="24.9" customHeight="1">
      <c r="A13" s="83"/>
      <c r="B13" s="88" t="str">
        <f>INDEX(Topic,5*((ROW()-3)/2)+1)</f>
        <v>NO SCHOOL</v>
      </c>
      <c r="C13" s="89"/>
      <c r="D13" s="90"/>
      <c r="E13" s="91" t="str">
        <f>INDEX(Topic,5*((ROW()-3)/2)+2)</f>
        <v>3A.1 - Characteristics Given a Graph</v>
      </c>
      <c r="F13" s="92"/>
      <c r="G13" s="94"/>
      <c r="H13" s="91" t="str">
        <f>INDEX(Topic,5*((ROW()-3)/2)+3)</f>
        <v>3A.2 - More characteristics given a graph</v>
      </c>
      <c r="I13" s="92"/>
      <c r="J13" s="94"/>
      <c r="K13" s="80" t="str">
        <f>INDEX(Topic,5*((ROW()-3)/2)+4)</f>
        <v>3A.3 - Function Symmetry</v>
      </c>
      <c r="L13" s="81"/>
      <c r="M13" s="82"/>
      <c r="N13" s="80" t="str">
        <f>INDEX(Topic,5*((ROW()-3)/2)+5)</f>
        <v>3A.4 - Putting it Together</v>
      </c>
      <c r="O13" s="81"/>
      <c r="P13" s="101"/>
    </row>
    <row r="14" spans="1:19" s="36" customFormat="1" ht="9.9" customHeight="1">
      <c r="A14" s="83">
        <v>7</v>
      </c>
      <c r="B14" s="37">
        <f>List_View!D34</f>
        <v>27</v>
      </c>
      <c r="C14" s="41" t="str">
        <f>IF(ISBLANK(INDEX(Comment,(5*(ROW()-2)/2+1))),"",INDEX(Comment,((5*(ROW()-2)/2+1))))</f>
        <v/>
      </c>
      <c r="D14" s="39">
        <f>List_View!$B34</f>
        <v>43717</v>
      </c>
      <c r="E14" s="37">
        <f>List_View!D35</f>
        <v>28</v>
      </c>
      <c r="F14" s="38" t="str">
        <f>IF(ISBLANK(INDEX(Comment,(5*(ROW()-2)/2+2))),"",INDEX(Comment,((5*(ROW()-2)/2+2))))</f>
        <v/>
      </c>
      <c r="G14" s="39">
        <f>List_View!$B35</f>
        <v>43718</v>
      </c>
      <c r="H14" s="37">
        <f>List_View!$D36</f>
        <v>29</v>
      </c>
      <c r="I14" s="41" t="str">
        <f>IF(ISBLANK(INDEX(Comment,(5*(ROW()-2)/2+3))),"",INDEX(Comment,((5*(ROW()-2)/2+3))))</f>
        <v/>
      </c>
      <c r="J14" s="39">
        <f>List_View!$B36</f>
        <v>43719</v>
      </c>
      <c r="K14" s="37">
        <f>List_View!$D37</f>
        <v>30</v>
      </c>
      <c r="L14" s="38" t="str">
        <f>IF(ISBLANK(INDEX(Comment,(5*(ROW()-2)/2+4))),"",INDEX(Comment,((5*(ROW()-2)/2+4))))</f>
        <v/>
      </c>
      <c r="M14" s="39">
        <f>List_View!$B37</f>
        <v>43720</v>
      </c>
      <c r="N14" s="37">
        <f>List_View!$D38</f>
        <v>31</v>
      </c>
      <c r="O14" s="41" t="str">
        <f>IF(ISBLANK(INDEX(Comment,(5*(ROW()-2)/2+5))),"",INDEX(Comment,((5*(ROW()-2)/2+5))))</f>
        <v/>
      </c>
      <c r="P14" s="48">
        <f>List_View!$B38</f>
        <v>43721</v>
      </c>
    </row>
    <row r="15" spans="1:19" s="6" customFormat="1" ht="24.9" customHeight="1">
      <c r="A15" s="83"/>
      <c r="B15" s="80" t="str">
        <f>INDEX(Topic,5*((ROW()-3)/2)+1)</f>
        <v>3A.5 - Poly Inequalities w/ calculator</v>
      </c>
      <c r="C15" s="81"/>
      <c r="D15" s="82"/>
      <c r="E15" s="80" t="str">
        <f>INDEX(Topic,5*((ROW()-3)/2)+2)</f>
        <v xml:space="preserve">3A.6 - More Poly Inequalities </v>
      </c>
      <c r="F15" s="81"/>
      <c r="G15" s="82"/>
      <c r="H15" s="80" t="str">
        <f>INDEX(Topic,5*((ROW()-3)/2)+3)</f>
        <v>3A.7 - Review</v>
      </c>
      <c r="I15" s="81"/>
      <c r="J15" s="82"/>
      <c r="K15" s="99" t="str">
        <f>INDEX(Topic,5*((ROW()-3)/2)+4)</f>
        <v>Unit 3A Test</v>
      </c>
      <c r="L15" s="100"/>
      <c r="M15" s="106"/>
      <c r="N15" s="80" t="str">
        <f>INDEX(Topic,5*((ROW()-3)/2)+5)</f>
        <v>3B.1 Given factor/ root find remaining roots &amp; sketch</v>
      </c>
      <c r="O15" s="81"/>
      <c r="P15" s="101"/>
    </row>
    <row r="16" spans="1:19" s="36" customFormat="1" ht="9.9" customHeight="1">
      <c r="A16" s="83">
        <v>8</v>
      </c>
      <c r="B16" s="37">
        <f>List_View!$D39</f>
        <v>32</v>
      </c>
      <c r="C16" s="38" t="str">
        <f>IF(ISBLANK(INDEX(Comment,(5*(ROW()-2)/2+1))),"",INDEX(Comment,((5*(ROW()-2)/2+1))))</f>
        <v/>
      </c>
      <c r="D16" s="39">
        <f>List_View!$B39</f>
        <v>43724</v>
      </c>
      <c r="E16" s="37">
        <f>List_View!$D40</f>
        <v>33</v>
      </c>
      <c r="F16" s="41" t="str">
        <f>IF(ISBLANK(INDEX(Comment,(5*(ROW()-2)/2+2))),"",INDEX(Comment,((5*(ROW()-2)/2+2))))</f>
        <v/>
      </c>
      <c r="G16" s="39">
        <f>List_View!$B40</f>
        <v>43725</v>
      </c>
      <c r="H16" s="37">
        <f>List_View!$D41</f>
        <v>34</v>
      </c>
      <c r="I16" s="38" t="str">
        <f>IF(ISBLANK(INDEX(Comment,(5*(ROW()-2)/2+3))),"",INDEX(Comment,((5*(ROW()-2)/2+3))))</f>
        <v/>
      </c>
      <c r="J16" s="39">
        <f>List_View!$B41</f>
        <v>43726</v>
      </c>
      <c r="K16" s="37">
        <f>List_View!$D42</f>
        <v>35</v>
      </c>
      <c r="L16" s="41" t="str">
        <f>IF(ISBLANK(INDEX(Comment,(5*(ROW()-2)/2+4))),"",INDEX(Comment,((5*(ROW()-2)/2+4))))</f>
        <v/>
      </c>
      <c r="M16" s="39">
        <f>List_View!$B42</f>
        <v>43727</v>
      </c>
      <c r="N16" s="37">
        <f>List_View!$D43</f>
        <v>36</v>
      </c>
      <c r="O16" s="38" t="str">
        <f>IF(ISBLANK(INDEX(Comment,(5*(ROW()-2)/2+5))),"",INDEX(Comment,((5*(ROW()-2)/2+5))))</f>
        <v>Pep Rally</v>
      </c>
      <c r="P16" s="48">
        <f>List_View!$B43</f>
        <v>43728</v>
      </c>
    </row>
    <row r="17" spans="1:16" s="6" customFormat="1" ht="24.9" customHeight="1">
      <c r="A17" s="83"/>
      <c r="B17" s="80" t="str">
        <f>INDEX(Topic,5*((ROW()-3)/2)+1)</f>
        <v>3B.2 - Find Rat'l,  Irrat'l, Complex Roots &amp; graph</v>
      </c>
      <c r="C17" s="81"/>
      <c r="D17" s="82"/>
      <c r="E17" s="91" t="str">
        <f>INDEX(Topic,5*((ROW()-3)/2)+2)</f>
        <v>3B.3 - Sum &amp; Diff of cubes</v>
      </c>
      <c r="F17" s="92"/>
      <c r="G17" s="94"/>
      <c r="H17" s="80" t="str">
        <f>INDEX(Topic,5*((ROW()-3)/2)+3)</f>
        <v>3B.4 -Write Poly given zeros/Complex Roots</v>
      </c>
      <c r="I17" s="81"/>
      <c r="J17" s="82"/>
      <c r="K17" s="80" t="str">
        <f>INDEX(Topic,5*((ROW()-3)/2)+4)</f>
        <v>3B.5 - Review</v>
      </c>
      <c r="L17" s="81"/>
      <c r="M17" s="82"/>
      <c r="N17" s="99" t="str">
        <f>INDEX(Topic,5*((ROW()-3)/2)+5)</f>
        <v>Unit 3B Test</v>
      </c>
      <c r="O17" s="100"/>
      <c r="P17" s="107"/>
    </row>
    <row r="18" spans="1:16" s="36" customFormat="1" ht="9.9" customHeight="1">
      <c r="A18" s="83" t="s">
        <v>21</v>
      </c>
      <c r="B18" s="40" t="str">
        <f>List_View!$D44</f>
        <v>*</v>
      </c>
      <c r="C18" s="41" t="str">
        <f>IF(ISBLANK(INDEX(Comment,(5*(ROW()-2)/2+1))),"",INDEX(Comment,((5*(ROW()-2)/2+1))))</f>
        <v>Fall Break</v>
      </c>
      <c r="D18" s="51">
        <f>List_View!$B44</f>
        <v>43731</v>
      </c>
      <c r="E18" s="40" t="str">
        <f>List_View!$D45</f>
        <v>*</v>
      </c>
      <c r="F18" s="38" t="str">
        <f>IF(ISBLANK(INDEX(Comment,(5*(ROW()-2)/2+2))),"",INDEX(Comment,((5*(ROW()-2)/2+2))))</f>
        <v>Fall Break</v>
      </c>
      <c r="G18" s="51">
        <f>List_View!$B45</f>
        <v>43732</v>
      </c>
      <c r="H18" s="40" t="str">
        <f>List_View!$D46</f>
        <v>*</v>
      </c>
      <c r="I18" s="41" t="str">
        <f>IF(ISBLANK(INDEX(Comment,(5*(ROW()-2)/2+3))),"",INDEX(Comment,((5*(ROW()-2)/2+3))))</f>
        <v>Fall Break</v>
      </c>
      <c r="J18" s="51">
        <f>List_View!$B46</f>
        <v>43733</v>
      </c>
      <c r="K18" s="40" t="str">
        <f>List_View!$D47</f>
        <v>*</v>
      </c>
      <c r="L18" s="38" t="str">
        <f>IF(ISBLANK(INDEX(Comment,(5*(ROW()-2)/2+4))),"",INDEX(Comment,((5*(ROW()-2)/2+4))))</f>
        <v>Fall Break</v>
      </c>
      <c r="M18" s="51">
        <f>List_View!$B47</f>
        <v>43734</v>
      </c>
      <c r="N18" s="40" t="str">
        <f>List_View!$D48</f>
        <v>*</v>
      </c>
      <c r="O18" s="41" t="str">
        <f>IF(ISBLANK(INDEX(Comment,(5*(ROW()-2)/2+5))),"",INDEX(Comment,((5*(ROW()-2)/2+5))))</f>
        <v>Fall Break</v>
      </c>
      <c r="P18" s="44">
        <f>List_View!$B48</f>
        <v>43735</v>
      </c>
    </row>
    <row r="19" spans="1:16" s="6" customFormat="1" ht="24.9" customHeight="1">
      <c r="A19" s="83"/>
      <c r="B19" s="102" t="str">
        <f>INDEX(Topic,5*((ROW()-3)/2)+1)</f>
        <v>NO SCHOOL</v>
      </c>
      <c r="C19" s="103"/>
      <c r="D19" s="104"/>
      <c r="E19" s="88" t="str">
        <f>INDEX(Topic,5*((ROW()-3)/2)+2)</f>
        <v>NO SCHOOL</v>
      </c>
      <c r="F19" s="89"/>
      <c r="G19" s="90"/>
      <c r="H19" s="88" t="str">
        <f>INDEX(Topic,5*((ROW()-3)/2)+3)</f>
        <v>NO SCHOOL</v>
      </c>
      <c r="I19" s="89"/>
      <c r="J19" s="90"/>
      <c r="K19" s="88" t="str">
        <f>INDEX(Topic,5*((ROW()-3)/2)+4)</f>
        <v>NO SCHOOL</v>
      </c>
      <c r="L19" s="89"/>
      <c r="M19" s="90"/>
      <c r="N19" s="88" t="str">
        <f>INDEX(Topic,5*((ROW()-3)/2)+5)</f>
        <v>NO SCHOOL</v>
      </c>
      <c r="O19" s="89"/>
      <c r="P19" s="113"/>
    </row>
    <row r="20" spans="1:16" s="36" customFormat="1" ht="9.9" customHeight="1">
      <c r="A20" s="83">
        <v>9</v>
      </c>
      <c r="B20" s="37">
        <f>List_View!$D49</f>
        <v>37</v>
      </c>
      <c r="C20" s="38" t="str">
        <f>IF(ISBLANK(INDEX(Comment,(5*(ROW()-2)/2+1))),"",INDEX(Comment,((5*(ROW()-2)/2+1))))</f>
        <v/>
      </c>
      <c r="D20" s="46">
        <f>List_View!$B49</f>
        <v>43738</v>
      </c>
      <c r="E20" s="52">
        <f>List_View!$D50</f>
        <v>38</v>
      </c>
      <c r="F20" s="41" t="str">
        <f>IF(ISBLANK(INDEX(Comment,(5*(ROW()-2)/2+2))),"",INDEX(Comment,((5*(ROW()-2)/2+2))))</f>
        <v/>
      </c>
      <c r="G20" s="46">
        <f>List_View!$B50</f>
        <v>43739</v>
      </c>
      <c r="H20" s="37">
        <f>List_View!$D51</f>
        <v>39</v>
      </c>
      <c r="I20" s="38" t="str">
        <f>IF(ISBLANK(INDEX(Comment,(5*(ROW()-2)/2+3))),"",INDEX(Comment,((5*(ROW()-2)/2+3))))</f>
        <v/>
      </c>
      <c r="J20" s="46">
        <f>List_View!$B51</f>
        <v>43740</v>
      </c>
      <c r="K20" s="37">
        <f>List_View!$D52</f>
        <v>40</v>
      </c>
      <c r="L20" s="41" t="str">
        <f>IF(ISBLANK(INDEX(Comment,(5*(ROW()-2)/2+4))),"",INDEX(Comment,((5*(ROW()-2)/2+4))))</f>
        <v/>
      </c>
      <c r="M20" s="46">
        <f>List_View!$B52</f>
        <v>43741</v>
      </c>
      <c r="N20" s="37">
        <f>List_View!$D53</f>
        <v>41</v>
      </c>
      <c r="O20" s="38" t="str">
        <f>IF(ISBLANK(INDEX(Comment,(5*(ROW()-2)/2+5))),"",INDEX(Comment,((5*(ROW()-2)/2+5))))</f>
        <v/>
      </c>
      <c r="P20" s="48">
        <f>List_View!$B53</f>
        <v>43742</v>
      </c>
    </row>
    <row r="21" spans="1:16" s="6" customFormat="1" ht="24.9" customHeight="1">
      <c r="A21" s="83"/>
      <c r="B21" s="80" t="str">
        <f>INDEX(Topic,5*((ROW()-3)/2)+1)</f>
        <v>4A.1 - Graph Radicals</v>
      </c>
      <c r="C21" s="81"/>
      <c r="D21" s="82"/>
      <c r="E21" s="80" t="str">
        <f>INDEX(Topic,5*((ROW()-3)/2)+2)</f>
        <v>4A.2 - Graph Radicals Practice</v>
      </c>
      <c r="F21" s="81"/>
      <c r="G21" s="82"/>
      <c r="H21" s="80" t="str">
        <f>INDEX(Topic,5*((ROW()-3)/2)+3)</f>
        <v>4A.3 - Solve Radicals</v>
      </c>
      <c r="I21" s="81"/>
      <c r="J21" s="81"/>
      <c r="K21" s="80" t="str">
        <f>INDEX(Topic,5*((ROW()-3)/2)+4)</f>
        <v>4A.4 - Review</v>
      </c>
      <c r="L21" s="81"/>
      <c r="M21" s="81"/>
      <c r="N21" s="99" t="str">
        <f>INDEX(Topic,5*((ROW()-3)/2)+5)</f>
        <v>Unit 4A - Test</v>
      </c>
      <c r="O21" s="100"/>
      <c r="P21" s="107"/>
    </row>
    <row r="22" spans="1:16" s="36" customFormat="1" ht="9.9" customHeight="1">
      <c r="A22" s="83">
        <v>10</v>
      </c>
      <c r="B22" s="37">
        <f>List_View!$D54</f>
        <v>42</v>
      </c>
      <c r="C22" s="41" t="str">
        <f>IF(ISBLANK(INDEX(Comment,(5*(ROW()-2)/2+1))),"",INDEX(Comment,((5*(ROW()-2)/2+1))))</f>
        <v/>
      </c>
      <c r="D22" s="46">
        <f>List_View!$B54</f>
        <v>43745</v>
      </c>
      <c r="E22" s="37">
        <f>List_View!$D55</f>
        <v>43</v>
      </c>
      <c r="F22" s="38" t="str">
        <f>IF(ISBLANK(INDEX(Comment,(5*(ROW()-2)/2+2))),"",INDEX(Comment,((5*(ROW()-2)/2+2))))</f>
        <v/>
      </c>
      <c r="G22" s="46">
        <f>List_View!$B55</f>
        <v>43746</v>
      </c>
      <c r="H22" s="37">
        <f>List_View!$D56</f>
        <v>44</v>
      </c>
      <c r="I22" s="41" t="str">
        <f>IF(ISBLANK(INDEX(Comment,(5*(ROW()-2)/2+3))),"",INDEX(Comment,((5*(ROW()-2)/2+3))))</f>
        <v/>
      </c>
      <c r="J22" s="46">
        <f>List_View!$B56</f>
        <v>43747</v>
      </c>
      <c r="K22" s="37">
        <f>List_View!$D57</f>
        <v>45</v>
      </c>
      <c r="L22" s="38" t="str">
        <f>IF(ISBLANK(INDEX(Comment,(5*(ROW()-2)/2+4))),"",INDEX(Comment,((5*(ROW()-2)/2+4))))</f>
        <v>Early Release Day</v>
      </c>
      <c r="M22" s="46">
        <f>List_View!$B57</f>
        <v>43748</v>
      </c>
      <c r="N22" s="37">
        <f>List_View!$D58</f>
        <v>46</v>
      </c>
      <c r="O22" s="41" t="str">
        <f>IF(ISBLANK(INDEX(Comment,(5*(ROW()-2)/2+5))),"",INDEX(Comment,((5*(ROW()-2)/2+5))))</f>
        <v/>
      </c>
      <c r="P22" s="48">
        <f>List_View!$B58</f>
        <v>43749</v>
      </c>
    </row>
    <row r="23" spans="1:16" s="6" customFormat="1" ht="24.9" customHeight="1">
      <c r="A23" s="83"/>
      <c r="B23" s="91" t="str">
        <f>INDEX(Topic,5*((ROW()-3)/2)+1)</f>
        <v>4B.1 - Simplify Rationals</v>
      </c>
      <c r="C23" s="92"/>
      <c r="D23" s="94"/>
      <c r="E23" s="80" t="str">
        <f>INDEX(Topic,5*((ROW()-3)/2)+2)</f>
        <v>4B.2 - Multiply &amp; Divide Rationals</v>
      </c>
      <c r="F23" s="81"/>
      <c r="G23" s="82"/>
      <c r="H23" s="80" t="str">
        <f>INDEX(Topic,5*((ROW()-3)/2)+3)</f>
        <v>4B.3 - Add &amp; Subtract Rationals</v>
      </c>
      <c r="I23" s="81"/>
      <c r="J23" s="82"/>
      <c r="K23" s="114" t="str">
        <f>INDEX(Topic,5*((ROW()-3)/2)+4)</f>
        <v>4B.4 - All Operations</v>
      </c>
      <c r="L23" s="115"/>
      <c r="M23" s="116"/>
      <c r="N23" s="80" t="str">
        <f>INDEX(Topic,5*((ROW()-3)/2)+5)</f>
        <v>4B.5 - All Operations</v>
      </c>
      <c r="O23" s="81"/>
      <c r="P23" s="101"/>
    </row>
    <row r="24" spans="1:16" s="36" customFormat="1" ht="9.9" customHeight="1">
      <c r="A24" s="83">
        <v>11</v>
      </c>
      <c r="B24" s="37">
        <f>List_View!$D59</f>
        <v>47</v>
      </c>
      <c r="C24" s="38" t="str">
        <f>IF(ISBLANK(INDEX(Comment,(5*(ROW()-2)/2+1))),"",INDEX(Comment,((5*(ROW()-2)/2+1))))</f>
        <v/>
      </c>
      <c r="D24" s="46">
        <f>List_View!$B59</f>
        <v>43752</v>
      </c>
      <c r="E24" s="37">
        <f>List_View!$D60</f>
        <v>48</v>
      </c>
      <c r="F24" s="38" t="str">
        <f>IF(ISBLANK(INDEX(Comment,(5*(ROW()-2)/2+2))),"",INDEX(Comment,((5*(ROW()-2)/2+2))))</f>
        <v/>
      </c>
      <c r="G24" s="46">
        <f>List_View!$B60</f>
        <v>43753</v>
      </c>
      <c r="H24" s="37">
        <f>List_View!$D61</f>
        <v>49</v>
      </c>
      <c r="I24" s="38" t="str">
        <f>IF(ISBLANK(INDEX(Comment,(5*(ROW()-2)/2+3))),"",INDEX(Comment,((5*(ROW()-2)/2+3))))</f>
        <v>PSAT Testing Day</v>
      </c>
      <c r="J24" s="46">
        <f>List_View!$B61</f>
        <v>43754</v>
      </c>
      <c r="K24" s="37">
        <f>List_View!$D62</f>
        <v>50</v>
      </c>
      <c r="L24" s="38" t="str">
        <f>IF(ISBLANK(INDEX(Comment,(5*(ROW()-2)/2+4))),"",INDEX(Comment,((5*(ROW()-2)/2+4))))</f>
        <v/>
      </c>
      <c r="M24" s="46">
        <f>List_View!$B62</f>
        <v>43755</v>
      </c>
      <c r="N24" s="37">
        <f>List_View!$D63</f>
        <v>51</v>
      </c>
      <c r="O24" s="38" t="str">
        <f>IF(ISBLANK(INDEX(Comment,(5*(ROW()-2)/2+5))),"",INDEX(Comment,((5*(ROW()-2)/2+5))))</f>
        <v/>
      </c>
      <c r="P24" s="48">
        <f>List_View!$B63</f>
        <v>43756</v>
      </c>
    </row>
    <row r="25" spans="1:16" s="53" customFormat="1" ht="24.9" customHeight="1">
      <c r="A25" s="83"/>
      <c r="B25" s="80" t="str">
        <f>INDEX(Topic,5*((ROW()-3)/2)+1)</f>
        <v>4B.6 - Solve Rational Equations</v>
      </c>
      <c r="C25" s="81"/>
      <c r="D25" s="81"/>
      <c r="E25" s="80" t="str">
        <f>INDEX(Topic,5*((ROW()-3)/2)+2)</f>
        <v>4B.7 - Review</v>
      </c>
      <c r="F25" s="81"/>
      <c r="G25" s="82"/>
      <c r="H25" s="80" t="str">
        <f>INDEX(Topic,5*((ROW()-3)/2)+3)</f>
        <v>4B.8 - Review</v>
      </c>
      <c r="I25" s="81"/>
      <c r="J25" s="81"/>
      <c r="K25" s="99" t="str">
        <f>INDEX(Topic,5*((ROW()-3)/2)+4)</f>
        <v>Unit 4B Test</v>
      </c>
      <c r="L25" s="100"/>
      <c r="M25" s="106"/>
      <c r="N25" s="91" t="str">
        <f>INDEX(Topic,5*((ROW()-3)/2)+5)</f>
        <v>4C.1 - X-Ints &amp; Vertical Asymptotes</v>
      </c>
      <c r="O25" s="92"/>
      <c r="P25" s="105"/>
    </row>
    <row r="26" spans="1:16" s="36" customFormat="1" ht="9.9" customHeight="1">
      <c r="A26" s="83">
        <v>12</v>
      </c>
      <c r="B26" s="37">
        <f>List_View!$D64</f>
        <v>52</v>
      </c>
      <c r="C26" s="41" t="str">
        <f>IF(ISBLANK(INDEX(Comment,(5*(ROW()-2)/2+1))),"",INDEX(Comment,((5*(ROW()-2)/2+1))))</f>
        <v/>
      </c>
      <c r="D26" s="46">
        <f>List_View!$B64</f>
        <v>43759</v>
      </c>
      <c r="E26" s="37">
        <f>List_View!$D65</f>
        <v>53</v>
      </c>
      <c r="F26" s="38" t="str">
        <f>IF(ISBLANK(INDEX(Comment,(5*(ROW()-2)/2+2))),"",INDEX(Comment,((5*(ROW()-2)/2+2))))</f>
        <v/>
      </c>
      <c r="G26" s="46">
        <f>List_View!$B65</f>
        <v>43760</v>
      </c>
      <c r="H26" s="37">
        <f>List_View!$D66</f>
        <v>54</v>
      </c>
      <c r="I26" s="41" t="str">
        <f>IF(ISBLANK(INDEX(Comment,(5*(ROW()-2)/2+3))),"",INDEX(Comment,((5*(ROW()-2)/2+3))))</f>
        <v/>
      </c>
      <c r="J26" s="46">
        <f>List_View!$B66</f>
        <v>43761</v>
      </c>
      <c r="K26" s="37">
        <f>List_View!$D67</f>
        <v>55</v>
      </c>
      <c r="L26" s="38" t="str">
        <f>IF(ISBLANK(INDEX(Comment,(5*(ROW()-2)/2+4))),"",INDEX(Comment,((5*(ROW()-2)/2+4))))</f>
        <v/>
      </c>
      <c r="M26" s="46">
        <f>List_View!$B67</f>
        <v>43762</v>
      </c>
      <c r="N26" s="37">
        <f>List_View!$D68</f>
        <v>56</v>
      </c>
      <c r="O26" s="41" t="str">
        <f>IF(ISBLANK(INDEX(Comment,(5*(ROW()-2)/2+5))),"",INDEX(Comment,((5*(ROW()-2)/2+5))))</f>
        <v/>
      </c>
      <c r="P26" s="48">
        <f>List_View!$B68</f>
        <v>43763</v>
      </c>
    </row>
    <row r="27" spans="1:16" s="6" customFormat="1" ht="24.9" customHeight="1">
      <c r="A27" s="83"/>
      <c r="B27" s="91" t="str">
        <f>INDEX(Topic,5*((ROW()-3)/2)+1)</f>
        <v>4C.2 - Y-Int &amp; Horizontal Asymptotes</v>
      </c>
      <c r="C27" s="92"/>
      <c r="D27" s="92"/>
      <c r="E27" s="80" t="str">
        <f>INDEX(Topic,5*((ROW()-3)/2)+2)</f>
        <v>4C.3 - Holes &amp; Slant Asymptotes</v>
      </c>
      <c r="F27" s="81"/>
      <c r="G27" s="81"/>
      <c r="H27" s="80" t="str">
        <f>INDEX(Topic,5*((ROW()-3)/2)+3)</f>
        <v>4C.4 - Review</v>
      </c>
      <c r="I27" s="81"/>
      <c r="J27" s="81"/>
      <c r="K27" s="99" t="str">
        <f>INDEX(Topic,5*((ROW()-3)/2)+4)</f>
        <v>Unit 4C Test</v>
      </c>
      <c r="L27" s="100"/>
      <c r="M27" s="100"/>
      <c r="N27" s="80" t="str">
        <f>INDEX(Topic,5*((ROW()-3)/2)+5)</f>
        <v>5A.1 - Rewrite &amp; Solve using 1-to-1 of logs &amp; exp</v>
      </c>
      <c r="O27" s="81"/>
      <c r="P27" s="101"/>
    </row>
    <row r="28" spans="1:16" s="36" customFormat="1" ht="9.9" customHeight="1">
      <c r="A28" s="83">
        <v>13</v>
      </c>
      <c r="B28" s="37">
        <f>List_View!$D69</f>
        <v>57</v>
      </c>
      <c r="C28" s="54" t="str">
        <f>IF(ISBLANK(INDEX(Comment,(5*(ROW()-2)/2+1))),"",INDEX(Comment,((5*(ROW()-2)/2+1))))</f>
        <v/>
      </c>
      <c r="D28" s="46">
        <f>List_View!$B69</f>
        <v>43766</v>
      </c>
      <c r="E28" s="37">
        <f>List_View!$D70</f>
        <v>58</v>
      </c>
      <c r="F28" s="55" t="str">
        <f>IF(ISBLANK(INDEX(Comment,(5*(ROW()-2)/2+2))),"",INDEX(Comment,((5*(ROW()-2)/2+2))))</f>
        <v/>
      </c>
      <c r="G28" s="46">
        <f>List_View!$B70</f>
        <v>43767</v>
      </c>
      <c r="H28" s="37">
        <f>List_View!$D71</f>
        <v>59</v>
      </c>
      <c r="I28" s="54" t="str">
        <f>IF(ISBLANK(INDEX(Comment,(5*(ROW()-2)/2+3))),"",INDEX(Comment,((5*(ROW()-2)/2+3))))</f>
        <v/>
      </c>
      <c r="J28" s="46">
        <f>List_View!$B71</f>
        <v>43768</v>
      </c>
      <c r="K28" s="37">
        <f>List_View!$D72</f>
        <v>60</v>
      </c>
      <c r="L28" s="55" t="str">
        <f>IF(ISBLANK(INDEX(Comment,(5*(ROW()-2)/2+4))),"",INDEX(Comment,((5*(ROW()-2)/2+4))))</f>
        <v/>
      </c>
      <c r="M28" s="46">
        <f>List_View!$B72</f>
        <v>43769</v>
      </c>
      <c r="N28" s="37">
        <f>List_View!$D73</f>
        <v>61</v>
      </c>
      <c r="O28" s="54" t="str">
        <f>IF(ISBLANK(INDEX(Comment,(5*(ROW()-2)/2+5))),"",INDEX(Comment,((5*(ROW()-2)/2+5))))</f>
        <v/>
      </c>
      <c r="P28" s="48">
        <f>List_View!$B73</f>
        <v>43770</v>
      </c>
    </row>
    <row r="29" spans="1:16" s="6" customFormat="1" ht="24.9" customHeight="1">
      <c r="A29" s="83"/>
      <c r="B29" s="80" t="str">
        <f>INDEX(Topic,5*((ROW()-3)/2)+1)</f>
        <v>5A. 2 - Expand Logs</v>
      </c>
      <c r="C29" s="81"/>
      <c r="D29" s="82"/>
      <c r="E29" s="80" t="str">
        <f>INDEX(Topic,5*((ROW()-3)/2)+2)</f>
        <v>5A.3 - Condense logs</v>
      </c>
      <c r="F29" s="81"/>
      <c r="G29" s="82"/>
      <c r="H29" s="80" t="str">
        <f>INDEX(Topic,5*((ROW()-3)/2)+3)</f>
        <v>5A.4 - Solving exp &amp; logs</v>
      </c>
      <c r="I29" s="81"/>
      <c r="J29" s="82"/>
      <c r="K29" s="80" t="str">
        <f>INDEX(Topic,5*((ROW()-3)/2)+4)</f>
        <v>5A.5 - Solving &amp; Applications</v>
      </c>
      <c r="L29" s="81"/>
      <c r="M29" s="81"/>
      <c r="N29" s="120" t="str">
        <f>INDEX(Topic,5*((ROW()-3)/2)+5)</f>
        <v>5A.6 - Applications</v>
      </c>
      <c r="O29" s="121"/>
      <c r="P29" s="122"/>
    </row>
    <row r="30" spans="1:16" s="36" customFormat="1" ht="9.9" customHeight="1">
      <c r="A30" s="76">
        <v>14</v>
      </c>
      <c r="B30" s="37">
        <f>List_View!$D74</f>
        <v>62</v>
      </c>
      <c r="C30" s="56" t="str">
        <f>IF(ISBLANK(INDEX(Comment,(5*(ROW()-2)/2+1))),"",INDEX(Comment,((5*(ROW()-2)/2+1))))</f>
        <v/>
      </c>
      <c r="D30" s="46">
        <f>List_View!$B74</f>
        <v>43773</v>
      </c>
      <c r="E30" s="37" t="str">
        <f>List_View!$D75</f>
        <v>*</v>
      </c>
      <c r="F30" s="54" t="str">
        <f>IF(ISBLANK(INDEX(Comment,(5*(ROW()-2)/2+2))),"",INDEX(Comment,((5*(ROW()-2)/2+2))))</f>
        <v>Election Day</v>
      </c>
      <c r="G30" s="46">
        <f>List_View!$B75</f>
        <v>43774</v>
      </c>
      <c r="H30" s="37">
        <f>List_View!$D76</f>
        <v>63</v>
      </c>
      <c r="I30" s="54" t="str">
        <f>IF(ISBLANK(INDEX(Comment,(5*(ROW()-2)/2+3))),"",INDEX(Comment,((5*(ROW()-2)/2+3))))</f>
        <v/>
      </c>
      <c r="J30" s="46">
        <f>List_View!$B76</f>
        <v>43775</v>
      </c>
      <c r="K30" s="40">
        <f>List_View!$D77</f>
        <v>64</v>
      </c>
      <c r="L30" s="55" t="str">
        <f>IF(ISBLANK(INDEX(Comment,(5*(ROW()-2)/2+4))),"",INDEX(Comment,((5*(ROW()-2)/2+4))))</f>
        <v/>
      </c>
      <c r="M30" s="51">
        <f>List_View!$B77</f>
        <v>43776</v>
      </c>
      <c r="N30" s="37">
        <f>List_View!$D78</f>
        <v>65</v>
      </c>
      <c r="O30" s="54" t="str">
        <f>IF(ISBLANK(INDEX(Comment,(5*(ROW()-2)/2+5))),"",INDEX(Comment,((5*(ROW()-2)/2+5))))</f>
        <v/>
      </c>
      <c r="P30" s="48">
        <f>List_View!$B78</f>
        <v>43777</v>
      </c>
    </row>
    <row r="31" spans="1:16" s="6" customFormat="1" ht="24.9" customHeight="1">
      <c r="A31" s="77"/>
      <c r="B31" s="80" t="str">
        <f>INDEX(Topic,5*((ROW()-3)/2)+1)</f>
        <v>5A.7 - Review</v>
      </c>
      <c r="C31" s="81"/>
      <c r="D31" s="82"/>
      <c r="E31" s="88" t="str">
        <f>INDEX(Topic,5*((ROW()-3)/2)+2)</f>
        <v>NO SCHOOL</v>
      </c>
      <c r="F31" s="89"/>
      <c r="G31" s="90"/>
      <c r="H31" s="99" t="str">
        <f>INDEX(Topic,5*((ROW()-3)/2)+3)</f>
        <v>Unit 5A Test</v>
      </c>
      <c r="I31" s="100"/>
      <c r="J31" s="106"/>
      <c r="K31" s="108" t="str">
        <f>INDEX(Topic,5*((ROW()-3)/2)+4)</f>
        <v>5B.1 - Inverses</v>
      </c>
      <c r="L31" s="109"/>
      <c r="M31" s="110"/>
      <c r="N31" s="80" t="str">
        <f>INDEX(Topic,5*((ROW()-3)/2)+5)</f>
        <v>5B.2 - Graph Exp.</v>
      </c>
      <c r="O31" s="81"/>
      <c r="P31" s="101"/>
    </row>
    <row r="32" spans="1:16" s="36" customFormat="1" ht="9.9" customHeight="1">
      <c r="A32" s="83">
        <v>15</v>
      </c>
      <c r="B32" s="40">
        <f>List_View!$D79</f>
        <v>66</v>
      </c>
      <c r="C32" s="55" t="str">
        <f>IF(ISBLANK(INDEX(Comment,(5*(ROW()-2)/2+1))),"",INDEX(Comment,((5*(ROW()-2)/2+1))))</f>
        <v/>
      </c>
      <c r="D32" s="51">
        <f>List_View!$B79</f>
        <v>43780</v>
      </c>
      <c r="E32" s="40">
        <f>List_View!$D80</f>
        <v>67</v>
      </c>
      <c r="F32" s="55" t="str">
        <f>IF(ISBLANK(INDEX(Comment,(5*(ROW()-2)/2+2))),"",INDEX(Comment,((5*(ROW()-2)/2+2))))</f>
        <v/>
      </c>
      <c r="G32" s="51">
        <f>List_View!$B80</f>
        <v>43781</v>
      </c>
      <c r="H32" s="40">
        <f>List_View!$D81</f>
        <v>68</v>
      </c>
      <c r="I32" s="55" t="str">
        <f>IF(ISBLANK(INDEX(Comment,(5*(ROW()-2)/2+3))),"",INDEX(Comment,((5*(ROW()-2)/2+3))))</f>
        <v/>
      </c>
      <c r="J32" s="43">
        <f>List_View!$B81</f>
        <v>43782</v>
      </c>
      <c r="K32" s="37">
        <f>List_View!$D82</f>
        <v>69</v>
      </c>
      <c r="L32" s="54" t="str">
        <f>IF(ISBLANK(INDEX(Comment,(5*(ROW()-2)/2+4))),"",INDEX(Comment,((5*(ROW()-2)/2+4))))</f>
        <v/>
      </c>
      <c r="M32" s="46">
        <f>List_View!$B82</f>
        <v>43783</v>
      </c>
      <c r="N32" s="40">
        <f>List_View!$D83</f>
        <v>70</v>
      </c>
      <c r="O32" s="55" t="str">
        <f>IF(ISBLANK(INDEX(Comment,(5*(ROW()-2)/2+5))),"",INDEX(Comment,((5*(ROW()-2)/2+5))))</f>
        <v/>
      </c>
      <c r="P32" s="44">
        <f>List_View!$B83</f>
        <v>43784</v>
      </c>
    </row>
    <row r="33" spans="1:17" s="6" customFormat="1" ht="24.9" customHeight="1">
      <c r="A33" s="83"/>
      <c r="B33" s="80" t="str">
        <f>INDEX(Topic,5*((ROW()-3)/2)+1)</f>
        <v xml:space="preserve">5B.3 - Graph Logs </v>
      </c>
      <c r="C33" s="81"/>
      <c r="D33" s="82"/>
      <c r="E33" s="80" t="str">
        <f>INDEX(Topic,5*((ROW()-3)/2)+2)</f>
        <v>5B.4 - Graph Both/Compare</v>
      </c>
      <c r="F33" s="81"/>
      <c r="G33" s="82"/>
      <c r="H33" s="80" t="str">
        <f>INDEX(Topic,5*((ROW()-3)/2)+3)</f>
        <v>5B.5 - Review</v>
      </c>
      <c r="I33" s="81"/>
      <c r="J33" s="82"/>
      <c r="K33" s="100" t="str">
        <f>INDEX(Topic,5*((ROW()-3)/2)+4)</f>
        <v>Unit 5B Test</v>
      </c>
      <c r="L33" s="100"/>
      <c r="M33" s="106"/>
      <c r="N33" s="91" t="str">
        <f>INDEX(Topic,5*((ROW()-3)/2)+5)</f>
        <v>6.1 - Stat Vocabulary</v>
      </c>
      <c r="O33" s="92"/>
      <c r="P33" s="105"/>
      <c r="Q33" s="57"/>
    </row>
    <row r="34" spans="1:17" s="36" customFormat="1" ht="9.9" customHeight="1">
      <c r="A34" s="83">
        <v>16</v>
      </c>
      <c r="B34" s="37">
        <f>List_View!$D84</f>
        <v>71</v>
      </c>
      <c r="C34" s="54" t="str">
        <f>IF(ISBLANK(INDEX(Comment,(5*(ROW()-2)/2+1))),"",INDEX(Comment,((5*(ROW()-2)/2+1))))</f>
        <v/>
      </c>
      <c r="D34" s="39">
        <f>List_View!$B84</f>
        <v>43787</v>
      </c>
      <c r="E34" s="40">
        <f>List_View!$D85</f>
        <v>72</v>
      </c>
      <c r="F34" s="55" t="str">
        <f>IF(ISBLANK(INDEX(Comment,(5*(ROW()-2)/2+2))),"",INDEX(Comment,((5*(ROW()-2)/2+2))))</f>
        <v/>
      </c>
      <c r="G34" s="51">
        <f>List_View!$B85</f>
        <v>43788</v>
      </c>
      <c r="H34" s="58">
        <f>List_View!$D86</f>
        <v>73</v>
      </c>
      <c r="I34" s="55" t="str">
        <f>IF(ISBLANK(INDEX(Comment,(5*(ROW()-2)/2+3))),"",INDEX(Comment,((5*(ROW()-2)/2+3))))</f>
        <v/>
      </c>
      <c r="J34" s="43">
        <f>List_View!$B86</f>
        <v>43789</v>
      </c>
      <c r="K34" s="40">
        <f>List_View!$D87</f>
        <v>74</v>
      </c>
      <c r="L34" s="55" t="str">
        <f>IF(ISBLANK(INDEX(Comment,(5*(ROW()-2)/2+4))),"",INDEX(Comment,((5*(ROW()-2)/2+4))))</f>
        <v/>
      </c>
      <c r="M34" s="51">
        <f>List_View!$B87</f>
        <v>43790</v>
      </c>
      <c r="N34" s="37">
        <f>List_View!$D88</f>
        <v>75</v>
      </c>
      <c r="O34" s="54" t="str">
        <f>IF(ISBLANK(INDEX(Comment,(5*(ROW()-2)/2+5))),"",INDEX(Comment,((5*(ROW()-2)/2+5))))</f>
        <v/>
      </c>
      <c r="P34" s="48">
        <f>List_View!$B88</f>
        <v>43791</v>
      </c>
    </row>
    <row r="35" spans="1:17" s="6" customFormat="1" ht="24.9" customHeight="1">
      <c r="A35" s="83"/>
      <c r="B35" s="80" t="str">
        <f>INDEX(Topic,5*((ROW()-3)/2)+1)</f>
        <v>6.2 - Sampling Methods</v>
      </c>
      <c r="C35" s="81"/>
      <c r="D35" s="81"/>
      <c r="E35" s="80" t="str">
        <f>INDEX(Topic,5*((ROW()-3)/2)+2)</f>
        <v>6.3 - Normal Distribution</v>
      </c>
      <c r="F35" s="81"/>
      <c r="G35" s="82"/>
      <c r="H35" s="80" t="str">
        <f>INDEX(Topic,5*((ROW()-3)/2)+3)</f>
        <v>6.4 - MOE</v>
      </c>
      <c r="I35" s="81"/>
      <c r="J35" s="82"/>
      <c r="K35" s="80" t="str">
        <f>INDEX(Topic,5*((ROW()-3)/2)+4)</f>
        <v>6.5 Stat Applications</v>
      </c>
      <c r="L35" s="81"/>
      <c r="M35" s="82"/>
      <c r="N35" s="80" t="str">
        <f>INDEX(Topic,5*((ROW()-3)/2)+5)</f>
        <v>6.6 Stat Review</v>
      </c>
      <c r="O35" s="81"/>
      <c r="P35" s="101"/>
      <c r="Q35" s="57"/>
    </row>
    <row r="36" spans="1:17" s="36" customFormat="1" ht="9.9" customHeight="1">
      <c r="A36" s="83" t="s">
        <v>21</v>
      </c>
      <c r="B36" s="40" t="str">
        <f>List_View!$D89</f>
        <v>*</v>
      </c>
      <c r="C36" s="55" t="str">
        <f>IF(ISBLANK(INDEX(Comment,(5*(ROW()-2)/2+1))),"",INDEX(Comment,((5*(ROW()-2)/2+1))))</f>
        <v>Thanksgiving Break</v>
      </c>
      <c r="D36" s="51">
        <f>List_View!$B89</f>
        <v>43794</v>
      </c>
      <c r="E36" s="40" t="str">
        <f>List_View!$D90</f>
        <v>*</v>
      </c>
      <c r="F36" s="55" t="str">
        <f>IF(ISBLANK(INDEX(Comment,(5*(ROW()-2)/2+2))),"",INDEX(Comment,((5*(ROW()-2)/2+2))))</f>
        <v>Thanksgiving Break</v>
      </c>
      <c r="G36" s="51">
        <f>List_View!$B90</f>
        <v>43795</v>
      </c>
      <c r="H36" s="40" t="str">
        <f>List_View!$D91</f>
        <v>*</v>
      </c>
      <c r="I36" s="55" t="str">
        <f>IF(ISBLANK(INDEX(Comment,(5*(ROW()-2)/2+3))),"",INDEX(Comment,((5*(ROW()-2)/2+3))))</f>
        <v>Thanksgiving Break</v>
      </c>
      <c r="J36" s="51">
        <f>List_View!$B91</f>
        <v>43796</v>
      </c>
      <c r="K36" s="40" t="str">
        <f>List_View!$D92</f>
        <v>*</v>
      </c>
      <c r="L36" s="55" t="str">
        <f>IF(ISBLANK(INDEX(Comment,(5*(ROW()-2)/2+4))),"",INDEX(Comment,((5*(ROW()-2)/2+4))))</f>
        <v>Thanksgiving Break</v>
      </c>
      <c r="M36" s="51">
        <f>List_View!$B92</f>
        <v>43797</v>
      </c>
      <c r="N36" s="40" t="str">
        <f>List_View!$D93</f>
        <v>*</v>
      </c>
      <c r="O36" s="55" t="str">
        <f>IF(ISBLANK(INDEX(Comment,(5*(ROW()-2)/2+5))),"",INDEX(Comment,((5*(ROW()-2)/2+5))))</f>
        <v>Thanksgiving Break</v>
      </c>
      <c r="P36" s="44">
        <f>List_View!$B93</f>
        <v>43798</v>
      </c>
    </row>
    <row r="37" spans="1:17" s="6" customFormat="1" ht="24.9" customHeight="1">
      <c r="A37" s="83"/>
      <c r="B37" s="88" t="str">
        <f>INDEX(Topic,5*((ROW()-3)/2)+1)</f>
        <v>NO SCHOOL</v>
      </c>
      <c r="C37" s="89"/>
      <c r="D37" s="90"/>
      <c r="E37" s="88" t="str">
        <f>INDEX(Topic,5*((ROW()-3)/2)+2)</f>
        <v>NO SCHOOL</v>
      </c>
      <c r="F37" s="89"/>
      <c r="G37" s="90"/>
      <c r="H37" s="88" t="str">
        <f>INDEX(Topic,5*((ROW()-3)/2)+3)</f>
        <v>NO SCHOOL</v>
      </c>
      <c r="I37" s="89"/>
      <c r="J37" s="90"/>
      <c r="K37" s="88" t="str">
        <f>INDEX(Topic,5*((ROW()-3)/2)+4)</f>
        <v>NO SCHOOL</v>
      </c>
      <c r="L37" s="89"/>
      <c r="M37" s="90"/>
      <c r="N37" s="88" t="str">
        <f>INDEX(Topic,5*((ROW()-3)/2)+5)</f>
        <v>NO SCHOOL</v>
      </c>
      <c r="O37" s="89"/>
      <c r="P37" s="113"/>
    </row>
    <row r="38" spans="1:17" s="36" customFormat="1" ht="9.9" customHeight="1">
      <c r="A38" s="84">
        <v>17</v>
      </c>
      <c r="B38" s="40">
        <f>List_View!$D94</f>
        <v>76</v>
      </c>
      <c r="C38" s="55" t="str">
        <f>IF(ISBLANK(INDEX(Comment,(5*(ROW()-2)/2+1))),"",INDEX(Comment,((5*(ROW()-2)/2+1))))</f>
        <v/>
      </c>
      <c r="D38" s="51">
        <f>List_View!$B94</f>
        <v>43801</v>
      </c>
      <c r="E38" s="40">
        <f>List_View!$D95</f>
        <v>77</v>
      </c>
      <c r="F38" s="55" t="str">
        <f>IF(ISBLANK(INDEX(Comment,(5*(ROW()-2)/2+2))),"",INDEX(Comment,((5*(ROW()-2)/2+2))))</f>
        <v/>
      </c>
      <c r="G38" s="51">
        <f>List_View!$B95</f>
        <v>43802</v>
      </c>
      <c r="H38" s="40">
        <f>List_View!$D96</f>
        <v>78</v>
      </c>
      <c r="I38" s="55" t="str">
        <f>IF(ISBLANK(INDEX(Comment,(5*(ROW()-2)/2+3))),"",INDEX(Comment,((5*(ROW()-2)/2+3))))</f>
        <v/>
      </c>
      <c r="J38" s="51">
        <f>List_View!$B96</f>
        <v>43803</v>
      </c>
      <c r="K38" s="40">
        <f>List_View!$D97</f>
        <v>79</v>
      </c>
      <c r="L38" s="55" t="str">
        <f>IF(ISBLANK(INDEX(Comment,(5*(ROW()-2)/2+4))),"",INDEX(Comment,((5*(ROW()-2)/2+4))))</f>
        <v/>
      </c>
      <c r="M38" s="51">
        <f>List_View!$B97</f>
        <v>43804</v>
      </c>
      <c r="N38" s="40">
        <f>List_View!$D98</f>
        <v>80</v>
      </c>
      <c r="O38" s="55" t="str">
        <f>IF(ISBLANK(INDEX(Comment,(5*(ROW()-2)/2+5))),"",INDEX(Comment,((5*(ROW()-2)/2+5))))</f>
        <v/>
      </c>
      <c r="P38" s="44">
        <f>List_View!$B98</f>
        <v>43805</v>
      </c>
      <c r="Q38" s="59"/>
    </row>
    <row r="39" spans="1:17" s="6" customFormat="1" ht="24.75" customHeight="1">
      <c r="A39" s="84"/>
      <c r="B39" s="91" t="str">
        <f>INDEX(Topic,5*((ROW()-3)/2)+1)</f>
        <v>6.7 Stat Review</v>
      </c>
      <c r="C39" s="92"/>
      <c r="D39" s="92"/>
      <c r="E39" s="85" t="str">
        <f>INDEX(Topic,5*((ROW()-3)/2)+2)</f>
        <v>Unit 6 Test</v>
      </c>
      <c r="F39" s="86"/>
      <c r="G39" s="87"/>
      <c r="H39" s="91" t="str">
        <f>INDEX(Topic,5*((ROW()-3)/2)+3)</f>
        <v>7.1 - Piecewise Functions</v>
      </c>
      <c r="I39" s="92"/>
      <c r="J39" s="94"/>
      <c r="K39" s="80" t="str">
        <f>INDEX(Topic,5*((ROW()-3)/2)+4)</f>
        <v>7.2 - Absolute Value Functions</v>
      </c>
      <c r="L39" s="81"/>
      <c r="M39" s="82"/>
      <c r="N39" s="91" t="str">
        <f>INDEX(Topic,5*((ROW()-3)/2)+5)</f>
        <v>7.3 Rearrange Formulas</v>
      </c>
      <c r="O39" s="92"/>
      <c r="P39" s="105"/>
    </row>
    <row r="40" spans="1:17" s="36" customFormat="1" ht="9.9" customHeight="1">
      <c r="A40" s="84">
        <v>18</v>
      </c>
      <c r="B40" s="40">
        <f>List_View!$D99</f>
        <v>81</v>
      </c>
      <c r="C40" s="55" t="str">
        <f>IF(ISBLANK(INDEX(Comment,(5*(ROW()-2)/2+1))),"",INDEX(Comment,((5*(ROW()-2)/2+1))))</f>
        <v/>
      </c>
      <c r="D40" s="51">
        <f>List_View!$B99</f>
        <v>43808</v>
      </c>
      <c r="E40" s="40">
        <f>List_View!$D100</f>
        <v>82</v>
      </c>
      <c r="F40" s="55" t="str">
        <f>IF(ISBLANK(INDEX(Comment,(5*(ROW()-2)/2+2))),"",INDEX(Comment,((5*(ROW()-2)/2+2))))</f>
        <v/>
      </c>
      <c r="G40" s="51">
        <f>List_View!$B100</f>
        <v>43809</v>
      </c>
      <c r="H40" s="40">
        <f>List_View!$D101</f>
        <v>83</v>
      </c>
      <c r="I40" s="55" t="str">
        <f>IF(ISBLANK(INDEX(Comment,(5*(ROW()-2)/2+3))),"",INDEX(Comment,((5*(ROW()-2)/2+3))))</f>
        <v/>
      </c>
      <c r="J40" s="51">
        <f>List_View!$B101</f>
        <v>43810</v>
      </c>
      <c r="K40" s="40">
        <f>List_View!$D102</f>
        <v>84</v>
      </c>
      <c r="L40" s="55" t="str">
        <f>IF(ISBLANK(INDEX(Comment,(5*(ROW()-2)/2+4))),"",INDEX(Comment,((5*(ROW()-2)/2+4))))</f>
        <v/>
      </c>
      <c r="M40" s="51">
        <f>List_View!$B102</f>
        <v>43811</v>
      </c>
      <c r="N40" s="40">
        <f>List_View!$D103</f>
        <v>85</v>
      </c>
      <c r="O40" s="55" t="str">
        <f>IF(ISBLANK(INDEX(Comment,(5*(ROW()-2)/2+5))),"",INDEX(Comment,((5*(ROW()-2)/2+5))))</f>
        <v/>
      </c>
      <c r="P40" s="44">
        <f>List_View!$B103</f>
        <v>43812</v>
      </c>
      <c r="Q40" s="59"/>
    </row>
    <row r="41" spans="1:17" s="6" customFormat="1" ht="24.9" customHeight="1">
      <c r="A41" s="84"/>
      <c r="B41" s="80" t="str">
        <f>INDEX(Topic,5*((ROW()-3)/2)+1)</f>
        <v>7.4 Geometric Sequences/Sum of Series</v>
      </c>
      <c r="C41" s="81"/>
      <c r="D41" s="81"/>
      <c r="E41" s="80" t="str">
        <f>INDEX(Topic,5*((ROW()-3)/2)+2)</f>
        <v>7.5 - Practice Geometric Sequences</v>
      </c>
      <c r="F41" s="81"/>
      <c r="G41" s="82"/>
      <c r="H41" s="80" t="str">
        <f>INDEX(Topic,5*((ROW()-3)/2)+3)</f>
        <v>7.6 - Review</v>
      </c>
      <c r="I41" s="81"/>
      <c r="J41" s="82"/>
      <c r="K41" s="80" t="str">
        <f>INDEX(Topic,5*((ROW()-3)/2)+4)</f>
        <v>7.7 - Review</v>
      </c>
      <c r="L41" s="81"/>
      <c r="M41" s="82"/>
      <c r="N41" s="99" t="str">
        <f>INDEX(Topic,5*((ROW()-3)/2)+5)</f>
        <v>Unit 7 Test</v>
      </c>
      <c r="O41" s="100"/>
      <c r="P41" s="107"/>
    </row>
    <row r="42" spans="1:17" s="6" customFormat="1" ht="9.9" customHeight="1">
      <c r="A42" s="78">
        <v>19</v>
      </c>
      <c r="B42" s="40">
        <f>List_View!$D104</f>
        <v>86</v>
      </c>
      <c r="C42" s="55" t="str">
        <f>IF(ISBLANK(INDEX(Comment,(5*(ROW()-2)/2+1))),"",INDEX(Comment,((5*(ROW()-2)/2+1))))</f>
        <v/>
      </c>
      <c r="D42" s="60">
        <f>List_View!$B104</f>
        <v>43815</v>
      </c>
      <c r="E42" s="40">
        <f>List_View!$D105</f>
        <v>87</v>
      </c>
      <c r="F42" s="55" t="str">
        <f>IF(ISBLANK(INDEX(Comment,(5*(ROW()-2)/2+2))),"",INDEX(Comment,((5*(ROW()-2)/2+2))))</f>
        <v/>
      </c>
      <c r="G42" s="42">
        <f>List_View!$B105</f>
        <v>43816</v>
      </c>
      <c r="H42" s="40">
        <f>List_View!$D106</f>
        <v>88</v>
      </c>
      <c r="I42" s="55" t="str">
        <f>IF(ISBLANK(INDEX(Comment,(5*(ROW()-2)/2+3))),"",INDEX(Comment,((5*(ROW()-2)/2+3))))</f>
        <v/>
      </c>
      <c r="J42" s="61">
        <f>List_View!$B106</f>
        <v>43817</v>
      </c>
      <c r="K42" s="40">
        <f>List_View!$D107</f>
        <v>89</v>
      </c>
      <c r="L42" s="55" t="str">
        <f>IF(ISBLANK(INDEX(Comment,(5*(ROW()-2)/2+4))),"",INDEX(Comment,((5*(ROW()-2)/2+4))))</f>
        <v>Final Exams</v>
      </c>
      <c r="M42" s="61">
        <f>List_View!$B107</f>
        <v>43818</v>
      </c>
      <c r="N42" s="40">
        <f>List_View!$D108</f>
        <v>90</v>
      </c>
      <c r="O42" s="55" t="str">
        <f>IF(ISBLANK(INDEX(Comment,(5*(ROW()-2)/2+5))),"",INDEX(Comment,((5*(ROW()-2)/2+5))))</f>
        <v>Final Exams</v>
      </c>
      <c r="P42" s="62">
        <f>List_View!$B108</f>
        <v>43819</v>
      </c>
    </row>
    <row r="43" spans="1:17" s="6" customFormat="1" ht="24.9" customHeight="1" thickBot="1">
      <c r="A43" s="79"/>
      <c r="B43" s="117" t="str">
        <f>INDEX(Topic,5*((ROW()-3)/2)+1)</f>
        <v>Final Review</v>
      </c>
      <c r="C43" s="118"/>
      <c r="D43" s="119"/>
      <c r="E43" s="117" t="str">
        <f>INDEX(Topic,5*((ROW()-3)/2)+2)</f>
        <v>Final Review</v>
      </c>
      <c r="F43" s="118"/>
      <c r="G43" s="119"/>
      <c r="H43" s="117" t="str">
        <f>INDEX(Topic,5*((ROW()-3)/2)+3)</f>
        <v>Final Review</v>
      </c>
      <c r="I43" s="118"/>
      <c r="J43" s="119"/>
      <c r="K43" s="123" t="s">
        <v>20</v>
      </c>
      <c r="L43" s="124"/>
      <c r="M43" s="126"/>
      <c r="N43" s="123" t="s">
        <v>20</v>
      </c>
      <c r="O43" s="124"/>
      <c r="P43" s="125"/>
    </row>
    <row r="46" spans="1:17" ht="24.9" customHeight="1">
      <c r="A46" s="4"/>
      <c r="B46" s="74"/>
      <c r="C46" s="74"/>
      <c r="D46" s="75"/>
    </row>
    <row r="47" spans="1:17" ht="24.9" customHeight="1">
      <c r="A47" s="4"/>
      <c r="B47" s="74"/>
      <c r="C47" s="74"/>
      <c r="D47" s="98"/>
    </row>
    <row r="48" spans="1:17" ht="24.9" customHeight="1">
      <c r="A48" s="4"/>
      <c r="B48" s="74"/>
      <c r="C48" s="74"/>
      <c r="D48" s="75"/>
    </row>
    <row r="49" spans="1:4" ht="24.9" customHeight="1">
      <c r="A49" s="4"/>
      <c r="B49" s="74"/>
      <c r="C49" s="74"/>
      <c r="D49" s="75"/>
    </row>
    <row r="50" spans="1:4" ht="24.9" customHeight="1">
      <c r="A50" s="4"/>
      <c r="B50" s="74"/>
      <c r="C50" s="74"/>
      <c r="D50" s="75"/>
    </row>
    <row r="51" spans="1:4" ht="24.9" customHeight="1">
      <c r="A51" s="4"/>
      <c r="B51" s="74"/>
      <c r="C51" s="74"/>
      <c r="D51" s="75"/>
    </row>
    <row r="52" spans="1:4" ht="24.9" customHeight="1">
      <c r="A52" s="4"/>
      <c r="B52" s="74"/>
      <c r="C52" s="74"/>
      <c r="D52" s="75"/>
    </row>
    <row r="53" spans="1:4" ht="24.9" customHeight="1">
      <c r="A53" s="4"/>
      <c r="B53" s="74"/>
      <c r="C53" s="74"/>
      <c r="D53" s="75"/>
    </row>
    <row r="54" spans="1:4" ht="24.9" customHeight="1">
      <c r="A54" s="4"/>
      <c r="B54" s="74"/>
      <c r="C54" s="74"/>
      <c r="D54" s="75"/>
    </row>
    <row r="55" spans="1:4" ht="24.9" customHeight="1">
      <c r="A55" s="4"/>
      <c r="B55" s="74"/>
      <c r="C55" s="74"/>
      <c r="D55" s="75"/>
    </row>
    <row r="56" spans="1:4" ht="24.9" customHeight="1">
      <c r="A56" s="4"/>
      <c r="B56" s="74"/>
      <c r="C56" s="74"/>
      <c r="D56" s="75"/>
    </row>
    <row r="57" spans="1:4" ht="24.9" customHeight="1">
      <c r="A57" s="4"/>
      <c r="B57" s="74"/>
      <c r="C57" s="74"/>
      <c r="D57" s="75"/>
    </row>
    <row r="58" spans="1:4" ht="24.9" customHeight="1">
      <c r="A58" s="4"/>
      <c r="B58" s="74"/>
      <c r="C58" s="74"/>
      <c r="D58" s="75"/>
    </row>
    <row r="59" spans="1:4" ht="24.9" customHeight="1">
      <c r="A59" s="4"/>
      <c r="B59" s="74"/>
      <c r="C59" s="74"/>
      <c r="D59" s="75"/>
    </row>
    <row r="60" spans="1:4" ht="24.9" customHeight="1">
      <c r="A60" s="4"/>
      <c r="B60" s="74"/>
      <c r="C60" s="74"/>
      <c r="D60" s="75"/>
    </row>
    <row r="61" spans="1:4" ht="24.9" customHeight="1">
      <c r="A61" s="4"/>
      <c r="B61" s="74"/>
      <c r="C61" s="74"/>
      <c r="D61" s="75"/>
    </row>
    <row r="62" spans="1:4" ht="24.9" customHeight="1">
      <c r="A62" s="4"/>
      <c r="B62" s="74"/>
      <c r="C62" s="74"/>
      <c r="D62" s="75"/>
    </row>
    <row r="63" spans="1:4" ht="24.9" customHeight="1">
      <c r="A63" s="4"/>
      <c r="B63" s="74"/>
      <c r="C63" s="74"/>
      <c r="D63" s="75"/>
    </row>
    <row r="64" spans="1:4" ht="24.9" customHeight="1">
      <c r="A64" s="4"/>
      <c r="B64" s="74"/>
      <c r="C64" s="74"/>
      <c r="D64" s="75"/>
    </row>
    <row r="65" spans="1:4" ht="24.9" customHeight="1">
      <c r="A65" s="4"/>
      <c r="B65" s="74"/>
      <c r="C65" s="74"/>
      <c r="D65" s="75"/>
    </row>
    <row r="66" spans="1:4" ht="24.9" customHeight="1">
      <c r="A66" s="4"/>
      <c r="B66" s="74"/>
      <c r="C66" s="74"/>
      <c r="D66" s="75"/>
    </row>
    <row r="67" spans="1:4" ht="24.9" customHeight="1">
      <c r="A67" s="4"/>
      <c r="B67" s="74"/>
      <c r="C67" s="74"/>
      <c r="D67" s="75"/>
    </row>
    <row r="68" spans="1:4" ht="24.9" customHeight="1">
      <c r="A68" s="4"/>
      <c r="B68" s="74"/>
      <c r="C68" s="74"/>
      <c r="D68" s="75"/>
    </row>
    <row r="69" spans="1:4" ht="24.9" customHeight="1">
      <c r="A69" s="4"/>
      <c r="B69" s="74"/>
      <c r="C69" s="74"/>
      <c r="D69" s="75"/>
    </row>
    <row r="70" spans="1:4" ht="24.9" customHeight="1">
      <c r="A70" s="4"/>
      <c r="B70" s="74"/>
      <c r="C70" s="74"/>
      <c r="D70" s="75"/>
    </row>
    <row r="71" spans="1:4" ht="24.9" customHeight="1">
      <c r="A71" s="4"/>
      <c r="B71" s="74"/>
      <c r="C71" s="74"/>
      <c r="D71" s="75"/>
    </row>
    <row r="72" spans="1:4" ht="24.9" customHeight="1">
      <c r="A72" s="4"/>
      <c r="B72" s="74"/>
      <c r="C72" s="74"/>
      <c r="D72" s="75"/>
    </row>
    <row r="73" spans="1:4" ht="24.9" customHeight="1">
      <c r="A73" s="4"/>
      <c r="B73" s="74"/>
      <c r="C73" s="74"/>
      <c r="D73" s="75"/>
    </row>
    <row r="74" spans="1:4" ht="24.9" customHeight="1">
      <c r="A74" s="4"/>
      <c r="B74" s="74"/>
      <c r="C74" s="74"/>
      <c r="D74" s="75"/>
    </row>
    <row r="75" spans="1:4" ht="24.9" customHeight="1">
      <c r="A75" s="4"/>
      <c r="B75" s="74"/>
      <c r="C75" s="74"/>
      <c r="D75" s="75"/>
    </row>
    <row r="76" spans="1:4" ht="24.9" customHeight="1">
      <c r="A76" s="4"/>
      <c r="B76" s="74"/>
      <c r="C76" s="74"/>
      <c r="D76" s="75"/>
    </row>
    <row r="77" spans="1:4" ht="24.9" customHeight="1">
      <c r="A77" s="4"/>
      <c r="B77" s="74"/>
      <c r="C77" s="74"/>
      <c r="D77" s="75"/>
    </row>
    <row r="78" spans="1:4" ht="24.9" customHeight="1">
      <c r="A78" s="4"/>
      <c r="B78" s="74"/>
      <c r="C78" s="74"/>
      <c r="D78" s="75"/>
    </row>
    <row r="79" spans="1:4" ht="24.9" customHeight="1">
      <c r="A79" s="4"/>
      <c r="B79" s="74"/>
      <c r="C79" s="74"/>
      <c r="D79" s="75"/>
    </row>
    <row r="80" spans="1:4" ht="24.9" customHeight="1">
      <c r="A80" s="4"/>
      <c r="B80" s="74"/>
      <c r="C80" s="74"/>
      <c r="D80" s="75"/>
    </row>
    <row r="81" spans="1:4" ht="24.9" customHeight="1">
      <c r="A81" s="4"/>
      <c r="B81" s="74"/>
      <c r="C81" s="74"/>
      <c r="D81" s="75"/>
    </row>
    <row r="82" spans="1:4" ht="24.9" customHeight="1">
      <c r="A82" s="4"/>
      <c r="B82" s="74"/>
      <c r="C82" s="74"/>
      <c r="D82" s="75"/>
    </row>
    <row r="83" spans="1:4" ht="24.9" customHeight="1">
      <c r="A83" s="4"/>
      <c r="B83" s="74"/>
      <c r="C83" s="74"/>
      <c r="D83" s="75"/>
    </row>
    <row r="84" spans="1:4" ht="24.9" customHeight="1">
      <c r="A84" s="4"/>
      <c r="B84" s="74"/>
      <c r="C84" s="74"/>
      <c r="D84" s="75"/>
    </row>
    <row r="85" spans="1:4" ht="24.9" customHeight="1">
      <c r="A85" s="4"/>
      <c r="B85" s="74"/>
      <c r="C85" s="74"/>
      <c r="D85" s="75"/>
    </row>
    <row r="86" spans="1:4" ht="24.9" customHeight="1">
      <c r="A86" s="4"/>
      <c r="B86" s="74"/>
      <c r="C86" s="74"/>
      <c r="D86" s="75"/>
    </row>
    <row r="87" spans="1:4" ht="24.9" customHeight="1">
      <c r="A87" s="4"/>
      <c r="B87" s="74"/>
      <c r="C87" s="74"/>
      <c r="D87" s="75"/>
    </row>
    <row r="88" spans="1:4" ht="24.9" customHeight="1">
      <c r="A88" s="4"/>
      <c r="B88" s="74"/>
      <c r="C88" s="74"/>
      <c r="D88" s="75"/>
    </row>
    <row r="89" spans="1:4" ht="24.9" customHeight="1">
      <c r="A89" s="4"/>
      <c r="B89" s="74"/>
      <c r="C89" s="74"/>
      <c r="D89" s="75"/>
    </row>
    <row r="90" spans="1:4" ht="24.9" customHeight="1">
      <c r="A90" s="4"/>
      <c r="B90" s="74"/>
      <c r="C90" s="74"/>
      <c r="D90" s="75"/>
    </row>
    <row r="91" spans="1:4" ht="24.9" customHeight="1">
      <c r="A91" s="4"/>
      <c r="B91" s="74"/>
      <c r="C91" s="74"/>
      <c r="D91" s="75"/>
    </row>
    <row r="92" spans="1:4" ht="24.9" customHeight="1">
      <c r="A92" s="4"/>
      <c r="B92" s="74"/>
      <c r="C92" s="74"/>
      <c r="D92" s="75"/>
    </row>
    <row r="93" spans="1:4" ht="24.9" customHeight="1">
      <c r="A93" s="4"/>
      <c r="B93" s="74"/>
      <c r="C93" s="74"/>
      <c r="D93" s="75"/>
    </row>
    <row r="94" spans="1:4" ht="24.9" customHeight="1">
      <c r="A94" s="4"/>
      <c r="B94" s="74"/>
      <c r="C94" s="74"/>
      <c r="D94" s="75"/>
    </row>
    <row r="95" spans="1:4" ht="24.9" customHeight="1">
      <c r="A95" s="4"/>
      <c r="B95" s="74"/>
      <c r="C95" s="74"/>
      <c r="D95" s="75"/>
    </row>
    <row r="96" spans="1:4" ht="24.9" customHeight="1">
      <c r="A96" s="4"/>
      <c r="B96" s="74"/>
      <c r="C96" s="74"/>
      <c r="D96" s="75"/>
    </row>
    <row r="97" spans="1:5" ht="24.9" customHeight="1">
      <c r="A97" s="4"/>
      <c r="B97" s="74"/>
      <c r="C97" s="74"/>
      <c r="D97" s="75"/>
    </row>
    <row r="98" spans="1:5" ht="24.9" customHeight="1">
      <c r="A98" s="4"/>
      <c r="B98" s="74"/>
      <c r="C98" s="74"/>
      <c r="D98" s="75"/>
    </row>
    <row r="99" spans="1:5" ht="24.9" customHeight="1">
      <c r="A99" s="4"/>
      <c r="B99" s="74"/>
      <c r="C99" s="74"/>
      <c r="D99" s="75"/>
    </row>
    <row r="100" spans="1:5" ht="24.9" customHeight="1">
      <c r="A100" s="4"/>
      <c r="B100" s="74"/>
      <c r="C100" s="74"/>
      <c r="D100" s="75"/>
    </row>
    <row r="101" spans="1:5" ht="24.9" customHeight="1">
      <c r="A101" s="4"/>
      <c r="B101" s="74"/>
      <c r="C101" s="74"/>
      <c r="D101" s="75"/>
    </row>
    <row r="102" spans="1:5" ht="24.9" customHeight="1">
      <c r="A102" s="4"/>
      <c r="B102" s="74"/>
      <c r="C102" s="74"/>
      <c r="D102" s="75"/>
      <c r="E102" s="5"/>
    </row>
    <row r="103" spans="1:5" ht="24.9" customHeight="1">
      <c r="A103" s="4"/>
      <c r="B103" s="74"/>
      <c r="C103" s="74"/>
      <c r="D103" s="75"/>
      <c r="E103" s="5"/>
    </row>
    <row r="104" spans="1:5" ht="24.9" customHeight="1">
      <c r="A104" s="4"/>
      <c r="B104" s="74"/>
      <c r="C104" s="74"/>
      <c r="D104" s="75"/>
      <c r="E104" s="5"/>
    </row>
    <row r="105" spans="1:5" ht="24.9" customHeight="1">
      <c r="A105" s="4"/>
      <c r="B105" s="74"/>
      <c r="C105" s="74"/>
      <c r="D105" s="75"/>
      <c r="E105" s="5"/>
    </row>
    <row r="106" spans="1:5" ht="24.9" customHeight="1">
      <c r="A106" s="4"/>
      <c r="B106" s="74"/>
      <c r="C106" s="74"/>
      <c r="D106" s="75"/>
      <c r="E106" s="5"/>
    </row>
    <row r="107" spans="1:5" ht="24.9" customHeight="1">
      <c r="A107" s="4"/>
      <c r="B107" s="74"/>
      <c r="C107" s="74"/>
      <c r="D107" s="75"/>
      <c r="E107" s="5"/>
    </row>
    <row r="108" spans="1:5" ht="24.9" customHeight="1">
      <c r="A108" s="4"/>
      <c r="B108" s="74"/>
      <c r="C108" s="74"/>
      <c r="D108" s="75"/>
      <c r="E108" s="5"/>
    </row>
    <row r="109" spans="1:5" ht="24.9" customHeight="1">
      <c r="A109" s="4"/>
      <c r="B109" s="74"/>
      <c r="C109" s="74"/>
      <c r="D109" s="75"/>
      <c r="E109" s="5"/>
    </row>
    <row r="110" spans="1:5" ht="24.9" customHeight="1">
      <c r="A110" s="4"/>
      <c r="B110" s="74"/>
      <c r="C110" s="74"/>
      <c r="D110" s="75"/>
      <c r="E110" s="5"/>
    </row>
    <row r="111" spans="1:5" ht="24.9" customHeight="1">
      <c r="A111" s="4"/>
      <c r="B111" s="74"/>
      <c r="C111" s="74"/>
      <c r="D111" s="75"/>
      <c r="E111" s="5"/>
    </row>
    <row r="112" spans="1:5" ht="24.9" customHeight="1">
      <c r="A112" s="4"/>
      <c r="B112" s="74"/>
      <c r="C112" s="74"/>
      <c r="D112" s="75"/>
      <c r="E112" s="5"/>
    </row>
    <row r="113" spans="1:5" ht="24.9" customHeight="1">
      <c r="A113" s="4"/>
      <c r="B113" s="74"/>
      <c r="C113" s="74"/>
      <c r="D113" s="75"/>
      <c r="E113" s="5"/>
    </row>
    <row r="114" spans="1:5" ht="24.9" customHeight="1">
      <c r="A114" s="4"/>
      <c r="B114" s="74"/>
      <c r="C114" s="74"/>
      <c r="D114" s="75"/>
      <c r="E114" s="5"/>
    </row>
    <row r="115" spans="1:5" ht="24.9" customHeight="1">
      <c r="A115" s="4"/>
      <c r="B115" s="74"/>
      <c r="C115" s="74"/>
      <c r="D115" s="75"/>
      <c r="E115" s="5"/>
    </row>
    <row r="116" spans="1:5" ht="24.9" customHeight="1">
      <c r="A116" s="4"/>
      <c r="B116" s="74"/>
      <c r="C116" s="74"/>
      <c r="D116" s="75"/>
      <c r="E116" s="5"/>
    </row>
    <row r="117" spans="1:5" ht="24.9" customHeight="1">
      <c r="A117" s="4"/>
      <c r="B117" s="74"/>
      <c r="C117" s="74"/>
      <c r="D117" s="75"/>
      <c r="E117" s="5"/>
    </row>
    <row r="118" spans="1:5" ht="24.9" customHeight="1">
      <c r="A118" s="4"/>
      <c r="B118" s="74"/>
      <c r="C118" s="74"/>
      <c r="D118" s="75"/>
      <c r="E118" s="5"/>
    </row>
    <row r="119" spans="1:5" ht="24.9" customHeight="1">
      <c r="A119" s="4"/>
      <c r="B119" s="74"/>
      <c r="C119" s="74"/>
      <c r="D119" s="75"/>
      <c r="E119" s="5"/>
    </row>
    <row r="120" spans="1:5" ht="24.9" customHeight="1">
      <c r="A120" s="4"/>
      <c r="B120" s="74"/>
      <c r="C120" s="74"/>
      <c r="D120" s="75"/>
      <c r="E120" s="5"/>
    </row>
    <row r="121" spans="1:5" ht="24.9" customHeight="1">
      <c r="A121" s="4"/>
      <c r="B121" s="74"/>
      <c r="C121" s="74"/>
      <c r="D121" s="75"/>
      <c r="E121" s="5"/>
    </row>
    <row r="122" spans="1:5" ht="24.9" customHeight="1">
      <c r="A122" s="4"/>
      <c r="B122" s="74"/>
      <c r="C122" s="74"/>
      <c r="D122" s="75"/>
      <c r="E122" s="5"/>
    </row>
    <row r="123" spans="1:5" ht="24.9" customHeight="1">
      <c r="A123" s="4"/>
      <c r="B123" s="74"/>
      <c r="C123" s="74"/>
      <c r="D123" s="75"/>
      <c r="E123" s="5"/>
    </row>
    <row r="124" spans="1:5" ht="24.9" customHeight="1">
      <c r="A124" s="4"/>
      <c r="B124" s="74"/>
      <c r="C124" s="74"/>
      <c r="D124" s="75"/>
      <c r="E124" s="5"/>
    </row>
    <row r="125" spans="1:5" ht="24.9" customHeight="1">
      <c r="A125" s="4"/>
      <c r="B125" s="74"/>
      <c r="C125" s="74"/>
      <c r="D125" s="75"/>
      <c r="E125" s="5"/>
    </row>
    <row r="126" spans="1:5" ht="24.9" customHeight="1">
      <c r="A126" s="4"/>
      <c r="B126" s="74"/>
      <c r="C126" s="74"/>
      <c r="D126" s="75"/>
      <c r="E126" s="5"/>
    </row>
    <row r="127" spans="1:5" ht="24.9" customHeight="1">
      <c r="A127" s="4"/>
      <c r="B127" s="74"/>
      <c r="C127" s="74"/>
      <c r="D127" s="75"/>
      <c r="E127" s="5"/>
    </row>
    <row r="128" spans="1:5" ht="24.9" customHeight="1">
      <c r="A128" s="4"/>
      <c r="B128" s="74"/>
      <c r="C128" s="74"/>
      <c r="D128" s="75"/>
      <c r="E128" s="5"/>
    </row>
    <row r="129" spans="1:5" ht="24.9" customHeight="1">
      <c r="A129" s="4"/>
      <c r="B129" s="74"/>
      <c r="C129" s="74"/>
      <c r="D129" s="75"/>
      <c r="E129" s="5"/>
    </row>
    <row r="130" spans="1:5" ht="24.9" customHeight="1">
      <c r="A130" s="4"/>
      <c r="B130" s="74"/>
      <c r="C130" s="74"/>
      <c r="D130" s="75"/>
      <c r="E130" s="5"/>
    </row>
    <row r="131" spans="1:5" ht="24.9" customHeight="1">
      <c r="A131" s="4"/>
      <c r="B131" s="74"/>
      <c r="C131" s="74"/>
      <c r="D131" s="75"/>
      <c r="E131" s="5"/>
    </row>
    <row r="132" spans="1:5" ht="24.9" customHeight="1">
      <c r="A132" s="4"/>
      <c r="B132" s="74"/>
      <c r="C132" s="74"/>
      <c r="D132" s="75"/>
      <c r="E132" s="5"/>
    </row>
    <row r="133" spans="1:5" ht="24.9" customHeight="1">
      <c r="A133" s="4"/>
      <c r="B133" s="74"/>
      <c r="C133" s="74"/>
      <c r="D133" s="75"/>
      <c r="E133" s="5"/>
    </row>
    <row r="134" spans="1:5" ht="24.9" customHeight="1">
      <c r="A134" s="4"/>
      <c r="B134" s="74"/>
      <c r="C134" s="74"/>
      <c r="D134" s="75"/>
      <c r="E134" s="5"/>
    </row>
    <row r="135" spans="1:5" ht="24.9" customHeight="1">
      <c r="A135" s="4"/>
      <c r="B135" s="74"/>
      <c r="C135" s="74"/>
      <c r="D135" s="75"/>
      <c r="E135" s="5"/>
    </row>
    <row r="136" spans="1:5" ht="24.9" customHeight="1">
      <c r="A136" s="4"/>
      <c r="B136" s="74"/>
      <c r="C136" s="74"/>
      <c r="D136" s="75"/>
      <c r="E136" s="5"/>
    </row>
    <row r="137" spans="1:5" ht="24.9" customHeight="1">
      <c r="A137" s="4"/>
      <c r="B137" s="74"/>
      <c r="C137" s="74"/>
      <c r="D137" s="75"/>
      <c r="E137" s="5"/>
    </row>
  </sheetData>
  <mergeCells count="218">
    <mergeCell ref="B43:D43"/>
    <mergeCell ref="K37:M37"/>
    <mergeCell ref="K29:M29"/>
    <mergeCell ref="N29:P29"/>
    <mergeCell ref="K41:M41"/>
    <mergeCell ref="N41:P41"/>
    <mergeCell ref="N27:P27"/>
    <mergeCell ref="K39:M39"/>
    <mergeCell ref="N39:P39"/>
    <mergeCell ref="K35:M35"/>
    <mergeCell ref="N33:P33"/>
    <mergeCell ref="N35:P35"/>
    <mergeCell ref="N43:P43"/>
    <mergeCell ref="N37:P37"/>
    <mergeCell ref="E43:G43"/>
    <mergeCell ref="H43:J43"/>
    <mergeCell ref="K43:M43"/>
    <mergeCell ref="N17:P17"/>
    <mergeCell ref="E17:G17"/>
    <mergeCell ref="K17:M17"/>
    <mergeCell ref="H19:J19"/>
    <mergeCell ref="B23:D23"/>
    <mergeCell ref="H23:J23"/>
    <mergeCell ref="B17:D17"/>
    <mergeCell ref="N19:P19"/>
    <mergeCell ref="N23:P23"/>
    <mergeCell ref="H17:J17"/>
    <mergeCell ref="K23:M23"/>
    <mergeCell ref="E23:G23"/>
    <mergeCell ref="E21:G21"/>
    <mergeCell ref="K21:M21"/>
    <mergeCell ref="K19:M19"/>
    <mergeCell ref="E19:G19"/>
    <mergeCell ref="E9:G9"/>
    <mergeCell ref="N15:P15"/>
    <mergeCell ref="E15:G15"/>
    <mergeCell ref="K15:M15"/>
    <mergeCell ref="E5:G5"/>
    <mergeCell ref="K5:M5"/>
    <mergeCell ref="H5:J5"/>
    <mergeCell ref="N5:P5"/>
    <mergeCell ref="H15:J15"/>
    <mergeCell ref="E7:G7"/>
    <mergeCell ref="K7:M7"/>
    <mergeCell ref="H7:J7"/>
    <mergeCell ref="E13:G13"/>
    <mergeCell ref="H13:J13"/>
    <mergeCell ref="K13:M13"/>
    <mergeCell ref="N13:P13"/>
    <mergeCell ref="N7:P7"/>
    <mergeCell ref="K9:M9"/>
    <mergeCell ref="H9:J9"/>
    <mergeCell ref="N9:P9"/>
    <mergeCell ref="H11:J11"/>
    <mergeCell ref="N11:P11"/>
    <mergeCell ref="E11:G11"/>
    <mergeCell ref="K11:M11"/>
    <mergeCell ref="B56:D56"/>
    <mergeCell ref="B57:D57"/>
    <mergeCell ref="B58:D58"/>
    <mergeCell ref="B59:D59"/>
    <mergeCell ref="B60:D60"/>
    <mergeCell ref="B61:D61"/>
    <mergeCell ref="E3:G3"/>
    <mergeCell ref="H3:J3"/>
    <mergeCell ref="K31:M31"/>
    <mergeCell ref="K3:M3"/>
    <mergeCell ref="H31:J31"/>
    <mergeCell ref="B54:D54"/>
    <mergeCell ref="B55:D55"/>
    <mergeCell ref="B52:D52"/>
    <mergeCell ref="B53:D53"/>
    <mergeCell ref="H33:J33"/>
    <mergeCell ref="E33:G33"/>
    <mergeCell ref="K33:M33"/>
    <mergeCell ref="B41:D41"/>
    <mergeCell ref="E41:G41"/>
    <mergeCell ref="H35:J35"/>
    <mergeCell ref="H39:J39"/>
    <mergeCell ref="H37:J37"/>
    <mergeCell ref="B35:D35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20:D120"/>
    <mergeCell ref="B121:D121"/>
    <mergeCell ref="B114:D114"/>
    <mergeCell ref="B115:D115"/>
    <mergeCell ref="B116:D116"/>
    <mergeCell ref="B117:D117"/>
    <mergeCell ref="B118:D118"/>
    <mergeCell ref="B119:D119"/>
    <mergeCell ref="N3:P3"/>
    <mergeCell ref="B46:D46"/>
    <mergeCell ref="B47:D47"/>
    <mergeCell ref="B48:D48"/>
    <mergeCell ref="B49:D49"/>
    <mergeCell ref="B50:D50"/>
    <mergeCell ref="B51:D51"/>
    <mergeCell ref="B3:D3"/>
    <mergeCell ref="K27:M27"/>
    <mergeCell ref="H27:J27"/>
    <mergeCell ref="N31:P31"/>
    <mergeCell ref="E31:G31"/>
    <mergeCell ref="B25:D25"/>
    <mergeCell ref="H25:J25"/>
    <mergeCell ref="B31:D31"/>
    <mergeCell ref="B27:D27"/>
    <mergeCell ref="E27:G27"/>
    <mergeCell ref="B19:D19"/>
    <mergeCell ref="N25:P25"/>
    <mergeCell ref="E25:G25"/>
    <mergeCell ref="K25:M25"/>
    <mergeCell ref="B21:D21"/>
    <mergeCell ref="H21:J21"/>
    <mergeCell ref="N21:P21"/>
    <mergeCell ref="A8:A9"/>
    <mergeCell ref="A2:A3"/>
    <mergeCell ref="A4:A5"/>
    <mergeCell ref="A6:A7"/>
    <mergeCell ref="B7:D7"/>
    <mergeCell ref="A10:A11"/>
    <mergeCell ref="A12:A13"/>
    <mergeCell ref="A14:A15"/>
    <mergeCell ref="A16:A17"/>
    <mergeCell ref="B9:D9"/>
    <mergeCell ref="B5:D5"/>
    <mergeCell ref="B15:D15"/>
    <mergeCell ref="B13:D13"/>
    <mergeCell ref="B11:D11"/>
    <mergeCell ref="A40:A41"/>
    <mergeCell ref="A28:A29"/>
    <mergeCell ref="A24:A25"/>
    <mergeCell ref="A26:A27"/>
    <mergeCell ref="A32:A33"/>
    <mergeCell ref="A34:A35"/>
    <mergeCell ref="A38:A39"/>
    <mergeCell ref="A36:A37"/>
    <mergeCell ref="H41:J41"/>
    <mergeCell ref="E39:G39"/>
    <mergeCell ref="E37:G37"/>
    <mergeCell ref="B39:D39"/>
    <mergeCell ref="B37:D37"/>
    <mergeCell ref="E35:G35"/>
    <mergeCell ref="B33:D33"/>
    <mergeCell ref="B137:D137"/>
    <mergeCell ref="A30:A31"/>
    <mergeCell ref="A42:A43"/>
    <mergeCell ref="B29:D29"/>
    <mergeCell ref="E29:G29"/>
    <mergeCell ref="H29:J29"/>
    <mergeCell ref="A18:A19"/>
    <mergeCell ref="A20:A21"/>
    <mergeCell ref="A22:A23"/>
    <mergeCell ref="B134:D134"/>
    <mergeCell ref="B135:D135"/>
    <mergeCell ref="B136:D136"/>
    <mergeCell ref="B132:D132"/>
    <mergeCell ref="B133:D133"/>
    <mergeCell ref="B126:D126"/>
    <mergeCell ref="B127:D127"/>
    <mergeCell ref="B128:D128"/>
    <mergeCell ref="B129:D129"/>
    <mergeCell ref="B130:D130"/>
    <mergeCell ref="B131:D131"/>
    <mergeCell ref="B122:D122"/>
    <mergeCell ref="B123:D123"/>
    <mergeCell ref="B124:D124"/>
    <mergeCell ref="B125:D125"/>
  </mergeCells>
  <phoneticPr fontId="1" type="noConversion"/>
  <conditionalFormatting sqref="O8:P26 O2:P6 A27:M27 A2:N26 A28:P43">
    <cfRule type="expression" dxfId="1" priority="3" stopIfTrue="1">
      <formula>SEARCH("quiz",)</formula>
    </cfRule>
  </conditionalFormatting>
  <conditionalFormatting sqref="N27:P27">
    <cfRule type="expression" dxfId="0" priority="1" stopIfTrue="1">
      <formula>SEARCH("quiz",)</formula>
    </cfRule>
  </conditionalFormatting>
  <pageMargins left="0.56000000000000005" right="0.25" top="0.47" bottom="0.25" header="0.5" footer="0.5"/>
  <pageSetup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B6C81691DF5C4AB3737C0AAE29BFAF" ma:contentTypeVersion="9" ma:contentTypeDescription="Create a new document." ma:contentTypeScope="" ma:versionID="b56aaf85450f2ec7a78476d473e69ff6">
  <xsd:schema xmlns:xsd="http://www.w3.org/2001/XMLSchema" xmlns:xs="http://www.w3.org/2001/XMLSchema" xmlns:p="http://schemas.microsoft.com/office/2006/metadata/properties" xmlns:ns2="c49f9e5e-7762-4f3d-8ddf-a23f8862d4c3" xmlns:ns3="464889cd-278b-42e2-97bf-df38317c9b92" targetNamespace="http://schemas.microsoft.com/office/2006/metadata/properties" ma:root="true" ma:fieldsID="9b9524d925919cf4eca58ebb2bf283a2" ns2:_="" ns3:_="">
    <xsd:import namespace="c49f9e5e-7762-4f3d-8ddf-a23f8862d4c3"/>
    <xsd:import namespace="464889cd-278b-42e2-97bf-df38317c9b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f9e5e-7762-4f3d-8ddf-a23f8862d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4889cd-278b-42e2-97bf-df38317c9b9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2485B2-487A-4C6B-B9E2-1B3930634F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4C19CA-A539-437F-8D72-E02C65801112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c49f9e5e-7762-4f3d-8ddf-a23f8862d4c3"/>
    <ds:schemaRef ds:uri="http://purl.org/dc/terms/"/>
    <ds:schemaRef ds:uri="http://purl.org/dc/elements/1.1/"/>
    <ds:schemaRef ds:uri="464889cd-278b-42e2-97bf-df38317c9b92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5CF22FB-3EC4-4B78-BEEF-870D207B3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f9e5e-7762-4f3d-8ddf-a23f8862d4c3"/>
    <ds:schemaRef ds:uri="464889cd-278b-42e2-97bf-df38317c9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List_View</vt:lpstr>
      <vt:lpstr>Calendar View</vt:lpstr>
      <vt:lpstr>Comment</vt:lpstr>
      <vt:lpstr>Date</vt:lpstr>
      <vt:lpstr>'Calendar View'!Print_Area</vt:lpstr>
      <vt:lpstr>Session_Day</vt:lpstr>
      <vt:lpstr>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Freeman</dc:creator>
  <cp:lastModifiedBy>Craig Steedley</cp:lastModifiedBy>
  <cp:lastPrinted>2019-07-31T17:26:10Z</cp:lastPrinted>
  <dcterms:created xsi:type="dcterms:W3CDTF">2001-08-10T01:25:35Z</dcterms:created>
  <dcterms:modified xsi:type="dcterms:W3CDTF">2019-08-13T11:43:11Z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0x01010071B6C81691DF5C4AB3737C0AAE29BFAF</vt:lpwstr>
  </property>
</Properties>
</file>